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853" firstSheet="2" activeTab="2"/>
  </bookViews>
  <sheets>
    <sheet name="Instruction" sheetId="1" r:id="rId1"/>
    <sheet name="Aquaculture - finfish" sheetId="23" r:id="rId2"/>
    <sheet name="Bovine Milk" sheetId="9" r:id="rId3"/>
  </sheets>
  <calcPr calcId="152511"/>
</workbook>
</file>

<file path=xl/calcChain.xml><?xml version="1.0" encoding="utf-8"?>
<calcChain xmlns="http://schemas.openxmlformats.org/spreadsheetml/2006/main">
  <c r="C115" i="9" l="1"/>
  <c r="C10" i="9"/>
  <c r="C7" i="9"/>
  <c r="C9" i="9" s="1"/>
  <c r="C6" i="9"/>
  <c r="L3" i="9" l="1"/>
  <c r="L2" i="9"/>
  <c r="O5" i="9" s="1"/>
  <c r="L5" i="9"/>
  <c r="D64" i="9" s="1"/>
  <c r="C75" i="9"/>
  <c r="D75" i="9" s="1"/>
  <c r="L4" i="9"/>
  <c r="D148" i="23"/>
  <c r="D135" i="23"/>
  <c r="D119" i="23"/>
  <c r="CC118" i="23"/>
  <c r="BC118" i="23"/>
  <c r="AC118" i="23"/>
  <c r="C118" i="23"/>
  <c r="D99" i="23"/>
  <c r="C99" i="23"/>
  <c r="D97" i="23"/>
  <c r="D94" i="23"/>
  <c r="D88" i="23"/>
  <c r="D67" i="23"/>
  <c r="D30" i="23"/>
  <c r="D24" i="23"/>
  <c r="D23" i="23"/>
  <c r="DC18" i="23"/>
  <c r="CC18" i="23"/>
  <c r="BC18" i="23"/>
  <c r="AC18" i="23"/>
  <c r="D18" i="23"/>
  <c r="CC14" i="23"/>
  <c r="BC14" i="23"/>
  <c r="AC14" i="23"/>
  <c r="D14" i="23"/>
  <c r="DC10" i="23"/>
  <c r="CP10" i="23"/>
  <c r="CC10" i="23"/>
  <c r="BP10" i="23"/>
  <c r="BC10" i="23"/>
  <c r="AP10" i="23"/>
  <c r="AC10" i="23"/>
  <c r="C10" i="23" s="1"/>
  <c r="P10" i="23"/>
  <c r="C6" i="23"/>
  <c r="DI3" i="23"/>
  <c r="DC99" i="23" s="1"/>
  <c r="CV3" i="23"/>
  <c r="CP118" i="23" s="1"/>
  <c r="CI3" i="23"/>
  <c r="CC39" i="23" s="1"/>
  <c r="BV3" i="23"/>
  <c r="BP14" i="23" s="1"/>
  <c r="BI3" i="23"/>
  <c r="BC99" i="23" s="1"/>
  <c r="AV3" i="23"/>
  <c r="AP118" i="23" s="1"/>
  <c r="AI3" i="23"/>
  <c r="AC39" i="23" s="1"/>
  <c r="V3" i="23"/>
  <c r="P14" i="23" s="1"/>
  <c r="I3" i="23"/>
  <c r="C18" i="23" s="1"/>
  <c r="C14" i="9" l="1"/>
  <c r="C114" i="9" s="1"/>
  <c r="D42" i="9"/>
  <c r="D20" i="9"/>
  <c r="D14" i="9"/>
  <c r="DC118" i="23"/>
  <c r="DC14" i="23"/>
  <c r="AP22" i="23"/>
  <c r="CP22" i="23"/>
  <c r="AP39" i="23"/>
  <c r="CP39" i="23"/>
  <c r="P99" i="23"/>
  <c r="BP99" i="23"/>
  <c r="C14" i="23"/>
  <c r="C9" i="23" s="1"/>
  <c r="AP14" i="23"/>
  <c r="CP14" i="23"/>
  <c r="P18" i="23"/>
  <c r="P9" i="23" s="1"/>
  <c r="BP18" i="23"/>
  <c r="C22" i="23"/>
  <c r="BC22" i="23"/>
  <c r="DC22" i="23"/>
  <c r="C39" i="23"/>
  <c r="BC39" i="23"/>
  <c r="DC39" i="23"/>
  <c r="AC99" i="23"/>
  <c r="CC99" i="23"/>
  <c r="P118" i="23"/>
  <c r="BP118" i="23"/>
  <c r="P22" i="23"/>
  <c r="BP22" i="23"/>
  <c r="P39" i="23"/>
  <c r="BP39" i="23"/>
  <c r="AP99" i="23"/>
  <c r="CP99" i="23"/>
  <c r="AP18" i="23"/>
  <c r="CP18" i="23"/>
  <c r="AC22" i="23"/>
  <c r="CC22" i="23"/>
  <c r="AP9" i="23" l="1"/>
</calcChain>
</file>

<file path=xl/sharedStrings.xml><?xml version="1.0" encoding="utf-8"?>
<sst xmlns="http://schemas.openxmlformats.org/spreadsheetml/2006/main" count="6574" uniqueCount="358">
  <si>
    <t xml:space="preserve">Note </t>
  </si>
  <si>
    <t>INSTRUCTIONS</t>
  </si>
  <si>
    <t xml:space="preserve">The competent authority is requested to fill in each sheet (for the relevant commodity).  Numerical data should only be included for those commodities currently being exported to the European Union (EU) or which the third country intends to export to the EU. Numerical data should be entered in those cells shaded light yellow thus:   </t>
  </si>
  <si>
    <r>
      <t xml:space="preserve">Basis of the calculation:  The tables are set up to calculate the required sample numbers on the basis of  Directive 96/23/EC and Commission Decision 97/747/EC. Data in cells shaded light blue are automatically calculated when the </t>
    </r>
    <r>
      <rPr>
        <b/>
        <sz val="10"/>
        <rFont val="Arial"/>
        <family val="2"/>
      </rPr>
      <t>production data cell (Cell C8)</t>
    </r>
    <r>
      <rPr>
        <sz val="11"/>
        <color theme="1"/>
        <rFont val="Calibri"/>
        <family val="2"/>
        <scheme val="minor"/>
      </rPr>
      <t xml:space="preserve"> is completed (</t>
    </r>
    <r>
      <rPr>
        <b/>
        <sz val="10"/>
        <rFont val="Arial"/>
        <family val="2"/>
      </rPr>
      <t>see note 4 below</t>
    </r>
    <r>
      <rPr>
        <sz val="11"/>
        <color theme="1"/>
        <rFont val="Calibri"/>
        <family val="2"/>
        <scheme val="minor"/>
      </rPr>
      <t xml:space="preserve">). In the case of </t>
    </r>
    <r>
      <rPr>
        <b/>
        <sz val="10"/>
        <rFont val="Arial"/>
        <family val="2"/>
      </rPr>
      <t>milk,</t>
    </r>
    <r>
      <rPr>
        <sz val="11"/>
        <color theme="1"/>
        <rFont val="Calibri"/>
        <family val="2"/>
        <scheme val="minor"/>
      </rPr>
      <t xml:space="preserve"> </t>
    </r>
    <r>
      <rPr>
        <b/>
        <sz val="10"/>
        <rFont val="Arial"/>
        <family val="2"/>
      </rPr>
      <t>eggs,</t>
    </r>
    <r>
      <rPr>
        <sz val="11"/>
        <color theme="1"/>
        <rFont val="Calibri"/>
        <family val="2"/>
        <scheme val="minor"/>
      </rPr>
      <t xml:space="preserve"> </t>
    </r>
    <r>
      <rPr>
        <b/>
        <sz val="10"/>
        <rFont val="Arial"/>
        <family val="2"/>
      </rPr>
      <t>farmed game</t>
    </r>
    <r>
      <rPr>
        <sz val="11"/>
        <color theme="1"/>
        <rFont val="Calibri"/>
        <family val="2"/>
        <scheme val="minor"/>
      </rPr>
      <t xml:space="preserve"> and </t>
    </r>
    <r>
      <rPr>
        <b/>
        <sz val="10"/>
        <rFont val="Arial"/>
        <family val="2"/>
      </rPr>
      <t>wild game</t>
    </r>
    <r>
      <rPr>
        <sz val="11"/>
        <color theme="1"/>
        <rFont val="Calibri"/>
        <family val="2"/>
        <scheme val="minor"/>
      </rPr>
      <t xml:space="preserve">, the minimum numbers of samples to be taken have already been entered in the blue cells and are independent of the production volumes. </t>
    </r>
  </si>
  <si>
    <t xml:space="preserve">In order to ensure that all samples are tested and to facilitate the allocation of the balance of samples between groups (as is required for several commodities), explanations are  given at the foot of each individual Excel worksheet.  </t>
  </si>
  <si>
    <r>
      <t xml:space="preserve">It is important that for those countries where animals and products from </t>
    </r>
    <r>
      <rPr>
        <b/>
        <sz val="10"/>
        <rFont val="Arial"/>
        <family val="2"/>
      </rPr>
      <t>any farm</t>
    </r>
    <r>
      <rPr>
        <sz val="11"/>
        <color theme="1"/>
        <rFont val="Calibri"/>
        <family val="2"/>
        <scheme val="minor"/>
      </rPr>
      <t xml:space="preserve"> are eligible to be exported to the EU, the proportion of animals sampled should be taken relative to the </t>
    </r>
    <r>
      <rPr>
        <b/>
        <sz val="10"/>
        <rFont val="Arial"/>
        <family val="2"/>
      </rPr>
      <t>annual national production figures</t>
    </r>
    <r>
      <rPr>
        <sz val="11"/>
        <color theme="1"/>
        <rFont val="Calibri"/>
        <family val="2"/>
        <scheme val="minor"/>
      </rPr>
      <t xml:space="preserve">.  [IN THIS CASE THE ANNUAL PRODUCTION DATA SHOULD BE ENTERED IN CELL C8].  For those countries where only a </t>
    </r>
    <r>
      <rPr>
        <b/>
        <sz val="10"/>
        <rFont val="Arial"/>
        <family val="2"/>
      </rPr>
      <t>defined population of animals are eligible for export</t>
    </r>
    <r>
      <rPr>
        <sz val="11"/>
        <color theme="1"/>
        <rFont val="Calibri"/>
        <family val="2"/>
        <scheme val="minor"/>
      </rPr>
      <t xml:space="preserve"> to the EU, and where there is a system in place guaranteeing that only those animals from those farms are eligible for export (</t>
    </r>
    <r>
      <rPr>
        <b/>
        <sz val="10"/>
        <rFont val="Arial"/>
        <family val="2"/>
      </rPr>
      <t>i.e. a split system</t>
    </r>
    <r>
      <rPr>
        <sz val="11"/>
        <color theme="1"/>
        <rFont val="Calibri"/>
        <family val="2"/>
        <scheme val="minor"/>
      </rPr>
      <t>), it is permissible that the proportion of animals sampled is relative to that defined population.   [IN THIS CASE THE EU EXPORT DATA ONLY SHOULD BE ENTERED IN CELL C8].</t>
    </r>
  </si>
  <si>
    <r>
      <t xml:space="preserve">With regard to the </t>
    </r>
    <r>
      <rPr>
        <b/>
        <sz val="10"/>
        <rFont val="Arial"/>
        <family val="2"/>
      </rPr>
      <t>selection of residues to be analysed</t>
    </r>
    <r>
      <rPr>
        <sz val="11"/>
        <color theme="1"/>
        <rFont val="Calibri"/>
        <family val="2"/>
        <scheme val="minor"/>
      </rPr>
      <t xml:space="preserve">, guidance is given on this web page and is summarised in Table 2 below.  The European Community considers that certain substances are ‘essential’ for monitoring.  </t>
    </r>
    <r>
      <rPr>
        <b/>
        <sz val="10"/>
        <rFont val="Arial"/>
        <family val="2"/>
      </rPr>
      <t>These are indicated in the table as ‘E’ and must be monitored for.</t>
    </r>
    <r>
      <rPr>
        <sz val="11"/>
        <color theme="1"/>
        <rFont val="Calibri"/>
        <family val="2"/>
        <scheme val="minor"/>
      </rPr>
      <t xml:space="preserve">  Other substances are designated as ‘highly desirable – HD’ and the Community expects that these substances will be included in all residue monitoring plans of third countries.  However, deviations concerning HD substances may be acceptable. In this case arguments based on an analysis of the risk of residues remaining in food are to be submitted by the third country.  These arguments should demonstrate that, for example, because of the production conditions in that third country it is not necessary to test for the substance.  When selecting individual substances in the HD groups, third countries should consider what veterinary medicines or feed additives are authorised and used legally in the country in each of the production sectors and what contamination might occur e.g. via feed and water or directly through the environment. Consideration should also be given to the possibility of illegal or unauthorised use.</t>
    </r>
  </si>
  <si>
    <r>
      <t xml:space="preserve">The reduced number of substances to be looked for in </t>
    </r>
    <r>
      <rPr>
        <b/>
        <sz val="10"/>
        <rFont val="Arial"/>
        <family val="2"/>
      </rPr>
      <t>live equidae exported for direct slaughter</t>
    </r>
    <r>
      <rPr>
        <sz val="11"/>
        <color theme="1"/>
        <rFont val="Calibri"/>
        <family val="2"/>
        <scheme val="minor"/>
      </rPr>
      <t xml:space="preserve"> to the EU presupposes that there is no slaughter of horses in that third country, hence the substances chosen may be looked for in body fluids (i.e  blood and urine) which can be sampled from live horses.  It is stressed that if there </t>
    </r>
    <r>
      <rPr>
        <i/>
        <sz val="10"/>
        <rFont val="Arial"/>
        <family val="2"/>
      </rPr>
      <t>is</t>
    </r>
    <r>
      <rPr>
        <sz val="11"/>
        <color theme="1"/>
        <rFont val="Calibri"/>
        <family val="2"/>
        <scheme val="minor"/>
      </rPr>
      <t xml:space="preserve"> slaughter of horses in the third country and only live horses are exported for direct slaughter, </t>
    </r>
    <r>
      <rPr>
        <i/>
        <sz val="10"/>
        <rFont val="Arial"/>
        <family val="2"/>
      </rPr>
      <t xml:space="preserve">sampling should be based on the slaughtered animals </t>
    </r>
    <r>
      <rPr>
        <sz val="11"/>
        <color theme="1"/>
        <rFont val="Calibri"/>
        <family val="2"/>
        <scheme val="minor"/>
      </rPr>
      <t xml:space="preserve">and take account of the wider range of substances that can be checked.  </t>
    </r>
  </si>
  <si>
    <t>REGULATORY PROGRAMME FOR CONTROL OF RESIDUES IN FOOD</t>
  </si>
  <si>
    <t>COUNTRY</t>
  </si>
  <si>
    <t>DATE</t>
  </si>
  <si>
    <t xml:space="preserve">YEAR OF PLAN IMPLEMENTATION </t>
  </si>
  <si>
    <t>ANIMAL SPECIES / PRODUCT</t>
  </si>
  <si>
    <t>Sampling levels and frequencies</t>
  </si>
  <si>
    <t>NUMBER OF SAMPLES</t>
  </si>
  <si>
    <t>ACCORDING TO EU REQUIREMENTS</t>
  </si>
  <si>
    <t>ACCORDING TO CODEX ALIMENTARIUS</t>
  </si>
  <si>
    <t>OTHER</t>
  </si>
  <si>
    <t>PLAN</t>
  </si>
  <si>
    <t>GROUP OF SUBSTANCES TO BE MONITORED</t>
  </si>
  <si>
    <t>COMPOUND or MARKER RESIDUE</t>
  </si>
  <si>
    <t>MATRIX ANALYSED</t>
  </si>
  <si>
    <t>SCREENING METHOD</t>
  </si>
  <si>
    <t>CONFIRMATORY METHOD</t>
  </si>
  <si>
    <t>CONFIR.METH. DETECTION LIMIT [μg/Kg]</t>
  </si>
  <si>
    <t>LEVEL OF ACTION (i.e. conceentration above which a result is deemed non-compliant)  [μg/Kg]</t>
  </si>
  <si>
    <t>MIN</t>
  </si>
  <si>
    <t>A1</t>
  </si>
  <si>
    <t>STILBENES</t>
  </si>
  <si>
    <t>A3</t>
  </si>
  <si>
    <t>STEROIDS (WITH ANDROGENIC, ESTROGENIC OR PROGESTAGENIC ACTIVITY)</t>
  </si>
  <si>
    <t>A6</t>
  </si>
  <si>
    <t>Chloramphenicol</t>
  </si>
  <si>
    <t>Other A6 substances</t>
  </si>
  <si>
    <t>B1</t>
  </si>
  <si>
    <t>ANTIBACTERIAL SUBSTANCES</t>
  </si>
  <si>
    <t>B2a</t>
  </si>
  <si>
    <t>ANTHELMINTICS</t>
  </si>
  <si>
    <t>B2c</t>
  </si>
  <si>
    <t>PYRETHROIDS</t>
  </si>
  <si>
    <t>B2e</t>
  </si>
  <si>
    <t>NON STEROIDAL ANTI-INFLAMMATORY DRUGS</t>
  </si>
  <si>
    <t>B2f</t>
  </si>
  <si>
    <t>Other pharmacologically active subs</t>
  </si>
  <si>
    <t xml:space="preserve">B3a + B3b + B3c + B3d </t>
  </si>
  <si>
    <t>B3a</t>
  </si>
  <si>
    <t>ORGANOCHLORINE COMPOUNDS INCLUDING PCBS</t>
  </si>
  <si>
    <t>B3b</t>
  </si>
  <si>
    <t>ORGANOPHOSPHORUS COMPOUNDS</t>
  </si>
  <si>
    <t>B3c</t>
  </si>
  <si>
    <t>CHEMICAL ELEMENTS</t>
  </si>
  <si>
    <t>B3d</t>
  </si>
  <si>
    <t>MYCOTOXINS</t>
  </si>
  <si>
    <t>Check calculation of total of minimums</t>
  </si>
  <si>
    <r>
      <t xml:space="preserve">SCREEN.METH. DETECTION LIMIT </t>
    </r>
    <r>
      <rPr>
        <b/>
        <sz val="6"/>
        <rFont val="Arial"/>
        <family val="2"/>
      </rPr>
      <t>[</t>
    </r>
    <r>
      <rPr>
        <b/>
        <sz val="6"/>
        <rFont val="Times New Roman"/>
        <family val="1"/>
      </rPr>
      <t>μg/Kg</t>
    </r>
    <r>
      <rPr>
        <b/>
        <sz val="6"/>
        <rFont val="Arial"/>
        <family val="2"/>
      </rPr>
      <t>]</t>
    </r>
  </si>
  <si>
    <t>LABORATORY</t>
  </si>
  <si>
    <t>Chloramphenicol + Nitrofurans+ Nitroimidazoles</t>
  </si>
  <si>
    <t>CHLORAMPHENICOL</t>
  </si>
  <si>
    <t>NITROFURANS</t>
  </si>
  <si>
    <t>Nitrofurantoin metabolite</t>
  </si>
  <si>
    <t>Furaltadone metabolite</t>
  </si>
  <si>
    <t>Furazolidone metabolite</t>
  </si>
  <si>
    <t>Nitrofurazone metabolite</t>
  </si>
  <si>
    <t>NITROIMIDAZOLES</t>
  </si>
  <si>
    <t>For official use</t>
  </si>
  <si>
    <t xml:space="preserve">National PRODUCTION DATA  - in TONNES (referring to the previous year) </t>
  </si>
  <si>
    <t>EU EXPORT DATA in TONNES (referring to the previous year)</t>
  </si>
  <si>
    <r>
      <t xml:space="preserve">PRODUCTION DATA in </t>
    </r>
    <r>
      <rPr>
        <b/>
        <u/>
        <sz val="8"/>
        <rFont val="Arial"/>
        <family val="2"/>
      </rPr>
      <t>TONNES</t>
    </r>
    <r>
      <rPr>
        <b/>
        <sz val="8"/>
        <rFont val="Arial"/>
        <family val="2"/>
      </rPr>
      <t xml:space="preserve"> for calculation of SAMPLE NUMBERS.  (referring to previous year's production)</t>
    </r>
  </si>
  <si>
    <t>BOVINE MILK</t>
  </si>
  <si>
    <t>MINIMUM number is 300</t>
  </si>
  <si>
    <r>
      <t xml:space="preserve">NUMBER OF </t>
    </r>
    <r>
      <rPr>
        <b/>
        <u/>
        <sz val="6"/>
        <rFont val="Arial"/>
        <family val="2"/>
      </rPr>
      <t>SAMPLES</t>
    </r>
    <r>
      <rPr>
        <sz val="7"/>
        <rFont val="Arial"/>
        <family val="2"/>
      </rPr>
      <t xml:space="preserve">  </t>
    </r>
  </si>
  <si>
    <r>
      <t xml:space="preserve">NUMBER OF </t>
    </r>
    <r>
      <rPr>
        <b/>
        <u/>
        <sz val="6"/>
        <rFont val="Arial"/>
        <family val="2"/>
      </rPr>
      <t>TESTS</t>
    </r>
  </si>
  <si>
    <r>
      <t xml:space="preserve">NUMBER OF </t>
    </r>
    <r>
      <rPr>
        <b/>
        <u/>
        <sz val="6"/>
        <rFont val="Arial"/>
        <family val="2"/>
      </rPr>
      <t>SAMPLES</t>
    </r>
  </si>
  <si>
    <t xml:space="preserve">Samples:  </t>
  </si>
  <si>
    <t>Tests:</t>
  </si>
  <si>
    <t>AUSTRALIA</t>
  </si>
  <si>
    <t>dienoestrol</t>
  </si>
  <si>
    <t>NMI NSW</t>
  </si>
  <si>
    <t>LEVEL OF ACTION (i.e. concentration above which a result is deemed non-compliant)  [μg/Kg]</t>
  </si>
  <si>
    <t>chloramphenicol</t>
  </si>
  <si>
    <t>florfenicol</t>
  </si>
  <si>
    <t>thiamphenicol</t>
  </si>
  <si>
    <t>AHD</t>
  </si>
  <si>
    <t>AMOZ</t>
  </si>
  <si>
    <t>AOZ</t>
  </si>
  <si>
    <t>SEM</t>
  </si>
  <si>
    <t>amoxicillin</t>
  </si>
  <si>
    <t>ampicillin</t>
  </si>
  <si>
    <t>apramycin</t>
  </si>
  <si>
    <t>avilamycin</t>
  </si>
  <si>
    <t>ceftiofur</t>
  </si>
  <si>
    <t>cefuroxime</t>
  </si>
  <si>
    <t>cephalonium</t>
  </si>
  <si>
    <t>chlortetracycline</t>
  </si>
  <si>
    <t>cloxacillin</t>
  </si>
  <si>
    <t>dihydrostreptomycin</t>
  </si>
  <si>
    <t>doxycycline</t>
  </si>
  <si>
    <t>erythromycin</t>
  </si>
  <si>
    <t>lincomycin</t>
  </si>
  <si>
    <t>neomycin</t>
  </si>
  <si>
    <t>oleandomycin</t>
  </si>
  <si>
    <t>oxytetracycline</t>
  </si>
  <si>
    <t>streptomycin</t>
  </si>
  <si>
    <t>sulfachloropyridazine</t>
  </si>
  <si>
    <t>sulfadiazine</t>
  </si>
  <si>
    <t>sulfadimethoxine</t>
  </si>
  <si>
    <t>sulfadoxine</t>
  </si>
  <si>
    <t>sulfafurazole</t>
  </si>
  <si>
    <t>sulfamerazine</t>
  </si>
  <si>
    <t>sulfamethoxazole</t>
  </si>
  <si>
    <t>sulfamethoxypyridazine</t>
  </si>
  <si>
    <t>sulfapyridine</t>
  </si>
  <si>
    <t>sulfaquinoxaline</t>
  </si>
  <si>
    <t>sulfathiazole</t>
  </si>
  <si>
    <t>sulfatroxazole</t>
  </si>
  <si>
    <t>tetracycline</t>
  </si>
  <si>
    <t>tilmicosin</t>
  </si>
  <si>
    <t>tulathromycin</t>
  </si>
  <si>
    <t>tylosin</t>
  </si>
  <si>
    <t>virginiamycin</t>
  </si>
  <si>
    <t>ciprofloxacin</t>
  </si>
  <si>
    <t>danofloxacin</t>
  </si>
  <si>
    <t>difloxacin</t>
  </si>
  <si>
    <t>enrofloxacin</t>
  </si>
  <si>
    <t>flumequine</t>
  </si>
  <si>
    <t>gatifloxacin</t>
  </si>
  <si>
    <t>levofloxacin</t>
  </si>
  <si>
    <t>lomefloxacin</t>
  </si>
  <si>
    <t>marbofloxacin</t>
  </si>
  <si>
    <t>moxifloxacin</t>
  </si>
  <si>
    <t>nalidixic acid</t>
  </si>
  <si>
    <t>norfloxacin</t>
  </si>
  <si>
    <t>orbifloxacin</t>
  </si>
  <si>
    <t>oxolinic acid</t>
  </si>
  <si>
    <t>sarafloxacin</t>
  </si>
  <si>
    <t>Symbio</t>
  </si>
  <si>
    <t>derquantel</t>
  </si>
  <si>
    <t>doramectin</t>
  </si>
  <si>
    <t>emamectin</t>
  </si>
  <si>
    <t>eprinomectin</t>
  </si>
  <si>
    <t>spinetoram</t>
  </si>
  <si>
    <t>spinosad</t>
  </si>
  <si>
    <t>ivermectin</t>
  </si>
  <si>
    <t>moxidectin</t>
  </si>
  <si>
    <t>milbemectin</t>
  </si>
  <si>
    <t>aldrin/dieldrin</t>
  </si>
  <si>
    <t>chlordane</t>
  </si>
  <si>
    <t>DDT</t>
  </si>
  <si>
    <t>endrin</t>
  </si>
  <si>
    <t>HCB</t>
  </si>
  <si>
    <t>HCH (alpha)</t>
  </si>
  <si>
    <t>HCH (beta)</t>
  </si>
  <si>
    <t>heptachlor</t>
  </si>
  <si>
    <t>lindane (gamma HCH)</t>
  </si>
  <si>
    <t>mirex</t>
  </si>
  <si>
    <t>antimony</t>
  </si>
  <si>
    <t>cadmium</t>
  </si>
  <si>
    <t>lead</t>
  </si>
  <si>
    <t>gentamicin</t>
  </si>
  <si>
    <t>praziquantel</t>
  </si>
  <si>
    <t>LC-MS/MS</t>
  </si>
  <si>
    <t>ICP-MS</t>
  </si>
  <si>
    <t>MIT or LC-MS/MS</t>
  </si>
  <si>
    <t>Chlorfenvinphos</t>
  </si>
  <si>
    <t>Coumaphos</t>
  </si>
  <si>
    <t>Diazinon</t>
  </si>
  <si>
    <t>Dichlorvos</t>
  </si>
  <si>
    <t>Ethion</t>
  </si>
  <si>
    <t>Fenitrothion</t>
  </si>
  <si>
    <t>Fenthion</t>
  </si>
  <si>
    <t>Any detection</t>
  </si>
  <si>
    <t>AsureQuality</t>
  </si>
  <si>
    <t>AQUACULTURE     FINFISH</t>
  </si>
  <si>
    <t>AQUACULTURE     SALMONIDS</t>
  </si>
  <si>
    <t>AQUACULTURE     TUNA</t>
  </si>
  <si>
    <t>AQUACULTURE     BARRAMUNDI</t>
  </si>
  <si>
    <t>AQUACULTURE GROPER</t>
  </si>
  <si>
    <t>AQUACULTURE     COD</t>
  </si>
  <si>
    <t>AQUACULTURE     KINGFISH</t>
  </si>
  <si>
    <t>AQUACULTURE     COBIA</t>
  </si>
  <si>
    <r>
      <t xml:space="preserve">See Instruction sheet, note 4.  If a </t>
    </r>
    <r>
      <rPr>
        <b/>
        <sz val="8"/>
        <rFont val="Arial"/>
        <family val="2"/>
      </rPr>
      <t>split system</t>
    </r>
    <r>
      <rPr>
        <sz val="8"/>
        <rFont val="Arial"/>
        <family val="2"/>
      </rPr>
      <t xml:space="preserve"> is in place for exports to the EU, </t>
    </r>
    <r>
      <rPr>
        <b/>
        <sz val="8"/>
        <rFont val="Arial"/>
        <family val="2"/>
      </rPr>
      <t>actual export data</t>
    </r>
    <r>
      <rPr>
        <sz val="8"/>
        <rFont val="Arial"/>
        <family val="2"/>
      </rPr>
      <t xml:space="preserve"> may be entered in this cell.  If there is no split system, and </t>
    </r>
    <r>
      <rPr>
        <b/>
        <sz val="8"/>
        <rFont val="Arial"/>
        <family val="2"/>
      </rPr>
      <t>farmed FINFISH from ALL FARMS are eligible for export to the EU,</t>
    </r>
    <r>
      <rPr>
        <sz val="8"/>
        <rFont val="Arial"/>
        <family val="2"/>
      </rPr>
      <t xml:space="preserve"> </t>
    </r>
    <r>
      <rPr>
        <b/>
        <sz val="8"/>
        <rFont val="Arial"/>
        <family val="2"/>
      </rPr>
      <t>national</t>
    </r>
    <r>
      <rPr>
        <sz val="8"/>
        <rFont val="Arial"/>
        <family val="2"/>
      </rPr>
      <t xml:space="preserve"> </t>
    </r>
    <r>
      <rPr>
        <b/>
        <sz val="8"/>
        <rFont val="Arial"/>
        <family val="2"/>
      </rPr>
      <t>production data</t>
    </r>
    <r>
      <rPr>
        <sz val="8"/>
        <rFont val="Arial"/>
        <family val="2"/>
      </rPr>
      <t xml:space="preserve"> must be entered in this cell.  For a more detailed description of the options see hyperlink-----------------------------------------------------------------&gt;</t>
    </r>
  </si>
  <si>
    <t>NUMBER OF SAMPLES †</t>
  </si>
  <si>
    <t>MINIMUM #</t>
  </si>
  <si>
    <r>
      <t xml:space="preserve">NUMBER OF ANALYTES  </t>
    </r>
    <r>
      <rPr>
        <sz val="7"/>
        <rFont val="Arial"/>
        <family val="2"/>
      </rPr>
      <t xml:space="preserve"> </t>
    </r>
  </si>
  <si>
    <t xml:space="preserve"> muscle &amp; skin in natural proportions</t>
  </si>
  <si>
    <t>diethylstilbestrol</t>
  </si>
  <si>
    <t>hexestrol</t>
  </si>
  <si>
    <t>trenbolone (17 alpha &amp; 17 beta)</t>
  </si>
  <si>
    <t>boldenone (17 alpha &amp; 17 beta)</t>
  </si>
  <si>
    <t>19 nor-testosterone (17 alpha &amp; 17 beta)</t>
  </si>
  <si>
    <t>dimetridazole</t>
  </si>
  <si>
    <t>HMMNI (as metabolite of dimetridazole)</t>
  </si>
  <si>
    <t>HMMNI (as metabolite of ronidazole)</t>
  </si>
  <si>
    <t>hydroxymetronidazole</t>
  </si>
  <si>
    <t>metronidazole</t>
  </si>
  <si>
    <t>ronidazole</t>
  </si>
  <si>
    <t>NMI Vic</t>
  </si>
  <si>
    <t>benzyl penicillin G</t>
  </si>
  <si>
    <t>not set</t>
  </si>
  <si>
    <t>sulfadimidine (methiazine)</t>
  </si>
  <si>
    <t>sulfamethoxodiazine</t>
  </si>
  <si>
    <t>NMI - Vic</t>
  </si>
  <si>
    <t xml:space="preserve">trimethoprim </t>
  </si>
  <si>
    <t>avermectin</t>
  </si>
  <si>
    <t>monepantel sulphone</t>
  </si>
  <si>
    <t xml:space="preserve">Sum of B3a + B3c + B3d + B3e </t>
  </si>
  <si>
    <t>GC/GC-MS</t>
  </si>
  <si>
    <t>HCH (delta)</t>
  </si>
  <si>
    <t>toxaphene</t>
  </si>
  <si>
    <t>PCBs (Aroclor 1254)</t>
  </si>
  <si>
    <t>PCBs (Aroclor 1260)</t>
  </si>
  <si>
    <t>No limit applies</t>
  </si>
  <si>
    <t>no limit applies</t>
  </si>
  <si>
    <t>arsenic ( inorganic)</t>
  </si>
  <si>
    <t>arsenic (total)</t>
  </si>
  <si>
    <t>50/100</t>
  </si>
  <si>
    <t>chromium</t>
  </si>
  <si>
    <t>mercury (total)</t>
  </si>
  <si>
    <t>500/1000</t>
  </si>
  <si>
    <t>B3e</t>
  </si>
  <si>
    <t>DYES e.g. Malachite Green (+ leucomalachite green), crystal violet etc</t>
  </si>
  <si>
    <t>brilliant green</t>
  </si>
  <si>
    <t>crystal violet</t>
  </si>
  <si>
    <t>leucocrystal violet</t>
  </si>
  <si>
    <t>leucomalachite green</t>
  </si>
  <si>
    <t>malachite green</t>
  </si>
  <si>
    <t>methylene blue</t>
  </si>
  <si>
    <t>victoria blue B</t>
  </si>
  <si>
    <t>victoria blue R</t>
  </si>
  <si>
    <t>victoria pure blue BO</t>
  </si>
  <si>
    <t>2018-19</t>
  </si>
  <si>
    <t>2018 -19</t>
  </si>
  <si>
    <t>AQUACULTURE    EEL</t>
  </si>
  <si>
    <t>Australia</t>
  </si>
  <si>
    <r>
      <t xml:space="preserve">See Instruction sheet, note 4.  If a </t>
    </r>
    <r>
      <rPr>
        <b/>
        <sz val="8"/>
        <rFont val="Arial"/>
        <family val="2"/>
      </rPr>
      <t>split system</t>
    </r>
    <r>
      <rPr>
        <sz val="8"/>
        <rFont val="Arial"/>
        <family val="2"/>
      </rPr>
      <t xml:space="preserve"> is in place for exports to the EU, </t>
    </r>
    <r>
      <rPr>
        <b/>
        <sz val="8"/>
        <rFont val="Arial"/>
        <family val="2"/>
      </rPr>
      <t>actual export data</t>
    </r>
    <r>
      <rPr>
        <sz val="8"/>
        <rFont val="Arial"/>
        <family val="2"/>
      </rPr>
      <t xml:space="preserve"> may be entered in this cell.  If there is no split system, and milk/dairy products from </t>
    </r>
    <r>
      <rPr>
        <b/>
        <sz val="8"/>
        <rFont val="Arial"/>
        <family val="2"/>
      </rPr>
      <t>all animals (and ALL FARMS) are eligible for export to the EU,</t>
    </r>
    <r>
      <rPr>
        <sz val="8"/>
        <rFont val="Arial"/>
        <family val="2"/>
      </rPr>
      <t xml:space="preserve"> </t>
    </r>
    <r>
      <rPr>
        <b/>
        <sz val="8"/>
        <rFont val="Arial"/>
        <family val="2"/>
      </rPr>
      <t>national</t>
    </r>
    <r>
      <rPr>
        <sz val="8"/>
        <rFont val="Arial"/>
        <family val="2"/>
      </rPr>
      <t xml:space="preserve"> </t>
    </r>
    <r>
      <rPr>
        <b/>
        <sz val="8"/>
        <rFont val="Arial"/>
        <family val="2"/>
      </rPr>
      <t>production data</t>
    </r>
    <r>
      <rPr>
        <sz val="8"/>
        <rFont val="Arial"/>
        <family val="2"/>
      </rPr>
      <t xml:space="preserve"> must be entered in this cell.  </t>
    </r>
  </si>
  <si>
    <t>LEVEL OF ACTION  [μg/Kg]</t>
  </si>
  <si>
    <t>Australian Standard [µg/kg]</t>
  </si>
  <si>
    <t>EU Standard [µg/kg]</t>
  </si>
  <si>
    <t>Milk</t>
  </si>
  <si>
    <t>DTS</t>
  </si>
  <si>
    <t>Benzyl G Penicillin</t>
  </si>
  <si>
    <t>MIT</t>
  </si>
  <si>
    <t>1*</t>
  </si>
  <si>
    <t>NMI</t>
  </si>
  <si>
    <t>Cloxacillin</t>
  </si>
  <si>
    <t>10*</t>
  </si>
  <si>
    <t>Ampicillin</t>
  </si>
  <si>
    <t>4*</t>
  </si>
  <si>
    <t>Amoxicillin</t>
  </si>
  <si>
    <t>Ceftiofur</t>
  </si>
  <si>
    <t>50*</t>
  </si>
  <si>
    <t>Cefuroxime</t>
  </si>
  <si>
    <t>20*</t>
  </si>
  <si>
    <t>Cephalonium</t>
  </si>
  <si>
    <t>Tetracycline</t>
  </si>
  <si>
    <t>Oxytetracycline</t>
  </si>
  <si>
    <t>Chlortetracycline</t>
  </si>
  <si>
    <t>Sulfadiazine</t>
  </si>
  <si>
    <t>TLC</t>
  </si>
  <si>
    <t>Sulfadimidine</t>
  </si>
  <si>
    <t>Sulfadoxine</t>
  </si>
  <si>
    <t>Sulfatroxazole</t>
  </si>
  <si>
    <t>Erythromycin</t>
  </si>
  <si>
    <t>40*</t>
  </si>
  <si>
    <t>Lincomycin</t>
  </si>
  <si>
    <t>Oleandomycin</t>
  </si>
  <si>
    <t>Tylosin</t>
  </si>
  <si>
    <t>Tilmicosin</t>
  </si>
  <si>
    <t>Streptomycin &amp; Dihydrostreptomycin</t>
  </si>
  <si>
    <t>100*</t>
  </si>
  <si>
    <t>Neomycin</t>
  </si>
  <si>
    <t>Gentamycin</t>
  </si>
  <si>
    <t>30 Triclabendazole</t>
  </si>
  <si>
    <t>5*</t>
  </si>
  <si>
    <t>70 Benzimidazoles</t>
  </si>
  <si>
    <t xml:space="preserve">                Albendazole</t>
  </si>
  <si>
    <t xml:space="preserve">                Fenbendazole</t>
  </si>
  <si>
    <t xml:space="preserve">                Oxfendazole</t>
  </si>
  <si>
    <t xml:space="preserve">                Febantel</t>
  </si>
  <si>
    <t xml:space="preserve">                Thiabendazole</t>
  </si>
  <si>
    <t>20 Levamisole</t>
  </si>
  <si>
    <t>230 Macrocyclic Lactones</t>
  </si>
  <si>
    <t xml:space="preserve">                Ivermectin</t>
  </si>
  <si>
    <t xml:space="preserve">                Abamectin</t>
  </si>
  <si>
    <t xml:space="preserve">                Doramectin</t>
  </si>
  <si>
    <t xml:space="preserve">                Moxidectin</t>
  </si>
  <si>
    <t>50F</t>
  </si>
  <si>
    <t>500F</t>
  </si>
  <si>
    <t>2000F</t>
  </si>
  <si>
    <t xml:space="preserve">                Eprinomectin</t>
  </si>
  <si>
    <t>Deltamethrin</t>
  </si>
  <si>
    <t>GC-MS/MS/LC-MS/MS</t>
  </si>
  <si>
    <t>Flumethrin</t>
  </si>
  <si>
    <t>15*</t>
  </si>
  <si>
    <t>Cypermethrin</t>
  </si>
  <si>
    <t>100F</t>
  </si>
  <si>
    <t>300F*</t>
  </si>
  <si>
    <t>1000F</t>
  </si>
  <si>
    <t>Fenvalerate</t>
  </si>
  <si>
    <t>Cyfluthrin</t>
  </si>
  <si>
    <t>Cyhalothrin</t>
  </si>
  <si>
    <t>67F</t>
  </si>
  <si>
    <t>250F</t>
  </si>
  <si>
    <t>Permethrin</t>
  </si>
  <si>
    <t>Flunixin</t>
  </si>
  <si>
    <t>Meloxicam</t>
  </si>
  <si>
    <t>Ketoprofen</t>
  </si>
  <si>
    <t>Tolfenamic acid</t>
  </si>
  <si>
    <t>Phenylbutazone</t>
  </si>
  <si>
    <t>LEVEL OF ACTION [μg/Kg]</t>
  </si>
  <si>
    <t>Aldrin &amp; Dieldrin</t>
  </si>
  <si>
    <t>10F</t>
  </si>
  <si>
    <t>75F</t>
  </si>
  <si>
    <t>150F</t>
  </si>
  <si>
    <t>BHC</t>
  </si>
  <si>
    <t>2.7F</t>
  </si>
  <si>
    <t>Chlordane</t>
  </si>
  <si>
    <t>30F*</t>
  </si>
  <si>
    <t>Lindane</t>
  </si>
  <si>
    <t>1.7F</t>
  </si>
  <si>
    <t>200F</t>
  </si>
  <si>
    <t>17F</t>
  </si>
  <si>
    <t>1250F</t>
  </si>
  <si>
    <t>Heptachlor</t>
  </si>
  <si>
    <t>6.7F</t>
  </si>
  <si>
    <t>62.5F</t>
  </si>
  <si>
    <t>Endosulfan</t>
  </si>
  <si>
    <t>50F*</t>
  </si>
  <si>
    <t>Bromophos-ethyl</t>
  </si>
  <si>
    <t>2*</t>
  </si>
  <si>
    <t>Chlorpyriphos</t>
  </si>
  <si>
    <t>Chlorpyriphos-methyl</t>
  </si>
  <si>
    <t>25F</t>
  </si>
  <si>
    <t>13F</t>
  </si>
  <si>
    <t>27F</t>
  </si>
  <si>
    <t>80F*</t>
  </si>
  <si>
    <t>125F</t>
  </si>
  <si>
    <t>Fenchlorphos</t>
  </si>
  <si>
    <t>9*</t>
  </si>
  <si>
    <t>6*</t>
  </si>
  <si>
    <t>Malathion (Maldison)</t>
  </si>
  <si>
    <t>33F</t>
  </si>
  <si>
    <t>Parathion-methyl</t>
  </si>
  <si>
    <t>Pirimiphos-methyl</t>
  </si>
  <si>
    <r>
      <t>CHEMICAL ELEMENTS</t>
    </r>
    <r>
      <rPr>
        <b/>
        <vertAlign val="superscript"/>
        <sz val="7"/>
        <rFont val="Arial"/>
        <family val="2"/>
      </rPr>
      <t>#</t>
    </r>
  </si>
  <si>
    <t>Aflatoxin M1</t>
  </si>
  <si>
    <t>-</t>
  </si>
  <si>
    <t>KEY:</t>
  </si>
  <si>
    <t>DTS - Dairy Technical Services</t>
  </si>
  <si>
    <t>NMI - National Measurement Institute</t>
  </si>
  <si>
    <t>F - These analytes are reported in the milk fat. Australian standards for fat-soluble compounds report limits on a milk fat basis, for whole milk this assumes a milk fat content of 4% (ie if wanting to convert whole milk to reporting on a milk fat basis then a conversion factor of 25 is applicable).</t>
  </si>
  <si>
    <t xml:space="preserve"> - No upper limit set. Detections of the contaminant at low levels are allowable</t>
  </si>
  <si>
    <t xml:space="preserve"> * - At the Limit of Quantitation</t>
  </si>
  <si>
    <t>MIT - Microbial Inhibition Test</t>
  </si>
  <si>
    <t>TLC - Thin Layer Chromatography</t>
  </si>
  <si>
    <t>GC-MS/MS - Gas Chromatography Mass Spectrometry/Mass Spectrometry</t>
  </si>
  <si>
    <t>LC-MS/MS - Liquid Chromatography Mass Spectrometry/Mass Spectrometry</t>
  </si>
  <si>
    <t>not set - No standard has been set for the chemical in milk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</si>
</sst>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6" formatCode="_-* #,##0_-;\-* #,##0_-;_-* &quot;-&quot;??_-;_-@_-"/>
  </numFmts>
  <fonts count="19" x14ac:knownFonts="1">
    <font>
      <sz val="11"/>
      <color theme="1"/>
      <name val="Calibri"/>
      <family val="2"/>
      <scheme val="minor"/>
    </font>
    <font>
      <b/>
      <sz val="10"/>
      <name val="Arial"/>
      <family val="2"/>
    </font>
    <font>
      <i/>
      <sz val="10"/>
      <name val="Arial"/>
      <family val="2"/>
    </font>
    <font>
      <b/>
      <sz val="8"/>
      <name val="Arial"/>
      <family val="2"/>
    </font>
    <font>
      <sz val="8"/>
      <name val="Arial"/>
      <family val="2"/>
    </font>
    <font>
      <b/>
      <sz val="6"/>
      <name val="Arial"/>
      <family val="2"/>
    </font>
    <font>
      <b/>
      <sz val="10"/>
      <color indexed="10"/>
      <name val="Arial"/>
      <family val="2"/>
    </font>
    <font>
      <b/>
      <sz val="8"/>
      <color indexed="10"/>
      <name val="Arial"/>
      <family val="2"/>
    </font>
    <font>
      <b/>
      <sz val="7"/>
      <name val="Arial"/>
      <family val="2"/>
    </font>
    <font>
      <u/>
      <sz val="10"/>
      <color indexed="12"/>
      <name val="Arial"/>
      <family val="2"/>
    </font>
    <font>
      <b/>
      <u/>
      <sz val="8"/>
      <name val="Arial"/>
      <family val="2"/>
    </font>
    <font>
      <sz val="5"/>
      <name val="Arial"/>
      <family val="2"/>
    </font>
    <font>
      <sz val="7"/>
      <name val="Arial"/>
      <family val="2"/>
    </font>
    <font>
      <b/>
      <sz val="6"/>
      <name val="Times New Roman"/>
      <family val="1"/>
    </font>
    <font>
      <sz val="10"/>
      <name val="Arial"/>
      <family val="2"/>
    </font>
    <font>
      <b/>
      <u/>
      <sz val="6"/>
      <name val="Arial"/>
      <family val="2"/>
    </font>
    <font>
      <sz val="10"/>
      <name val="Arial"/>
      <family val="2"/>
    </font>
    <font>
      <sz val="11"/>
      <color theme="1"/>
      <name val="Calibri"/>
      <family val="2"/>
      <scheme val="minor"/>
    </font>
    <font>
      <b/>
      <vertAlign val="superscript"/>
      <sz val="7"/>
      <name val="Arial"/>
      <family val="2"/>
    </font>
  </fonts>
  <fills count="9">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51"/>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hair">
        <color indexed="64"/>
      </top>
      <bottom/>
      <diagonal/>
    </border>
    <border>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style="dotted">
        <color indexed="64"/>
      </left>
      <right style="thin">
        <color indexed="64"/>
      </right>
      <top/>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s>
  <cellStyleXfs count="5">
    <xf numFmtId="0" fontId="0" fillId="0" borderId="0"/>
    <xf numFmtId="0" fontId="9" fillId="0" borderId="0" applyNumberFormat="0" applyFill="0" applyBorder="0" applyAlignment="0" applyProtection="0">
      <alignment vertical="top"/>
      <protection locked="0"/>
    </xf>
    <xf numFmtId="0" fontId="14" fillId="0" borderId="0"/>
    <xf numFmtId="0" fontId="16" fillId="0" borderId="0"/>
    <xf numFmtId="43" fontId="17" fillId="0" borderId="0" applyFont="0" applyFill="0" applyBorder="0" applyAlignment="0" applyProtection="0"/>
  </cellStyleXfs>
  <cellXfs count="541">
    <xf numFmtId="0" fontId="0" fillId="0" borderId="0" xfId="0"/>
    <xf numFmtId="0" fontId="0" fillId="0" borderId="1" xfId="0"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vertical="center" wrapText="1"/>
    </xf>
    <xf numFmtId="0" fontId="0" fillId="2" borderId="2" xfId="0" applyFill="1" applyBorder="1"/>
    <xf numFmtId="0" fontId="0" fillId="3" borderId="2" xfId="0" applyFill="1" applyBorder="1"/>
    <xf numFmtId="0" fontId="0" fillId="0" borderId="0" xfId="0" applyFill="1" applyBorder="1"/>
    <xf numFmtId="0" fontId="0" fillId="0" borderId="1" xfId="0" applyBorder="1" applyAlignment="1">
      <alignment wrapText="1"/>
    </xf>
    <xf numFmtId="0" fontId="7" fillId="0" borderId="0" xfId="0" applyFont="1" applyBorder="1" applyAlignment="1">
      <alignment horizontal="center" vertical="center"/>
    </xf>
    <xf numFmtId="0" fontId="8" fillId="0" borderId="9" xfId="0" applyFont="1" applyBorder="1" applyAlignment="1" applyProtection="1">
      <alignment horizontal="left" vertical="center" wrapText="1"/>
    </xf>
    <xf numFmtId="0" fontId="4" fillId="0" borderId="0" xfId="0" applyFont="1" applyAlignment="1">
      <alignment horizontal="left" vertical="center" wrapText="1"/>
    </xf>
    <xf numFmtId="0" fontId="12" fillId="0" borderId="23" xfId="0" applyFont="1" applyBorder="1" applyAlignment="1" applyProtection="1">
      <alignment horizontal="center" vertical="center"/>
      <protection locked="0"/>
    </xf>
    <xf numFmtId="0" fontId="12" fillId="0" borderId="25" xfId="0" applyFont="1" applyBorder="1" applyAlignment="1" applyProtection="1">
      <alignment horizontal="left" vertical="center"/>
      <protection locked="0"/>
    </xf>
    <xf numFmtId="0" fontId="12" fillId="0" borderId="26" xfId="0" applyFont="1" applyBorder="1" applyAlignment="1" applyProtection="1">
      <alignment horizontal="center" vertical="center"/>
      <protection locked="0"/>
    </xf>
    <xf numFmtId="0" fontId="12" fillId="0" borderId="26" xfId="0" applyFont="1" applyBorder="1" applyAlignment="1" applyProtection="1">
      <alignment horizontal="left" vertical="center"/>
      <protection locked="0"/>
    </xf>
    <xf numFmtId="0" fontId="12" fillId="0" borderId="28" xfId="0" applyFont="1" applyBorder="1" applyAlignment="1" applyProtection="1">
      <alignment horizontal="center" vertical="center"/>
      <protection locked="0"/>
    </xf>
    <xf numFmtId="0" fontId="12" fillId="0" borderId="27" xfId="0" applyFont="1" applyBorder="1" applyAlignment="1" applyProtection="1">
      <alignment horizontal="left" vertical="center"/>
      <protection locked="0"/>
    </xf>
    <xf numFmtId="1" fontId="1" fillId="2" borderId="2" xfId="0" applyNumberFormat="1" applyFont="1" applyFill="1" applyBorder="1" applyAlignment="1" applyProtection="1">
      <alignment horizontal="center" vertical="center"/>
      <protection locked="0"/>
    </xf>
    <xf numFmtId="0" fontId="5" fillId="0" borderId="1" xfId="0" applyFont="1" applyBorder="1" applyAlignment="1">
      <alignment vertical="center"/>
    </xf>
    <xf numFmtId="0" fontId="11" fillId="0" borderId="50" xfId="0" applyFont="1" applyBorder="1" applyAlignment="1">
      <alignment horizontal="center" vertical="center" wrapText="1"/>
    </xf>
    <xf numFmtId="1" fontId="11" fillId="0" borderId="35" xfId="0" applyNumberFormat="1" applyFont="1" applyBorder="1" applyAlignment="1">
      <alignment horizontal="center" vertical="center" wrapText="1"/>
    </xf>
    <xf numFmtId="1" fontId="11" fillId="0" borderId="47" xfId="0" applyNumberFormat="1" applyFont="1" applyBorder="1" applyAlignment="1">
      <alignment horizontal="center" vertical="center" wrapText="1"/>
    </xf>
    <xf numFmtId="0" fontId="12" fillId="0" borderId="23" xfId="0" applyFont="1" applyBorder="1" applyAlignment="1" applyProtection="1">
      <alignment horizontal="left" vertical="center"/>
      <protection locked="0"/>
    </xf>
    <xf numFmtId="0" fontId="12" fillId="0" borderId="18" xfId="0" applyFont="1" applyBorder="1" applyAlignment="1" applyProtection="1">
      <alignment horizontal="left" vertical="center" shrinkToFit="1"/>
      <protection locked="0"/>
    </xf>
    <xf numFmtId="0" fontId="8" fillId="0" borderId="3" xfId="0" applyFont="1" applyBorder="1" applyAlignment="1" applyProtection="1">
      <alignment vertical="center" wrapText="1"/>
    </xf>
    <xf numFmtId="0" fontId="8" fillId="0" borderId="18" xfId="0" applyFont="1" applyBorder="1" applyAlignment="1" applyProtection="1">
      <alignment vertical="center"/>
    </xf>
    <xf numFmtId="0" fontId="8" fillId="0" borderId="17" xfId="0" applyFont="1" applyBorder="1" applyAlignment="1" applyProtection="1">
      <alignment vertical="center"/>
    </xf>
    <xf numFmtId="0" fontId="8" fillId="0" borderId="26" xfId="0" applyFont="1" applyBorder="1" applyAlignment="1" applyProtection="1">
      <alignment vertical="center"/>
    </xf>
    <xf numFmtId="0" fontId="8" fillId="0" borderId="22" xfId="0" applyFont="1" applyBorder="1" applyAlignment="1" applyProtection="1">
      <alignment vertical="center"/>
    </xf>
    <xf numFmtId="1" fontId="1" fillId="2" borderId="4" xfId="0" applyNumberFormat="1" applyFont="1" applyFill="1" applyBorder="1" applyAlignment="1">
      <alignment horizontal="center" vertical="center"/>
    </xf>
    <xf numFmtId="0" fontId="1" fillId="0" borderId="0" xfId="0" applyFont="1"/>
    <xf numFmtId="0" fontId="3" fillId="0" borderId="0" xfId="0" applyFont="1"/>
    <xf numFmtId="0" fontId="4" fillId="0" borderId="0" xfId="0" applyFont="1" applyAlignment="1">
      <alignment horizontal="center"/>
    </xf>
    <xf numFmtId="0" fontId="4" fillId="0" borderId="0" xfId="0" applyFont="1"/>
    <xf numFmtId="0" fontId="4" fillId="0" borderId="0" xfId="0" applyFont="1" applyBorder="1" applyAlignment="1" applyProtection="1">
      <alignment horizontal="center"/>
      <protection locked="0"/>
    </xf>
    <xf numFmtId="0" fontId="4" fillId="0" borderId="0" xfId="0" applyFont="1" applyBorder="1"/>
    <xf numFmtId="0" fontId="4" fillId="0" borderId="30" xfId="0" applyFont="1" applyBorder="1" applyAlignment="1" applyProtection="1">
      <alignment horizontal="center"/>
      <protection locked="0"/>
    </xf>
    <xf numFmtId="0" fontId="0" fillId="0" borderId="13" xfId="0" applyBorder="1" applyAlignment="1" applyProtection="1">
      <alignment horizontal="center"/>
      <protection locked="0"/>
    </xf>
    <xf numFmtId="0" fontId="4" fillId="0" borderId="14" xfId="0" applyFont="1" applyBorder="1" applyAlignment="1" applyProtection="1">
      <alignment horizontal="center" wrapText="1"/>
      <protection locked="0"/>
    </xf>
    <xf numFmtId="0" fontId="0" fillId="0" borderId="15" xfId="0" applyBorder="1" applyAlignment="1" applyProtection="1">
      <alignment horizontal="center"/>
      <protection locked="0"/>
    </xf>
    <xf numFmtId="0" fontId="4" fillId="0" borderId="16" xfId="0" applyFont="1" applyBorder="1" applyAlignment="1" applyProtection="1">
      <alignment horizontal="center" wrapText="1"/>
      <protection locked="0"/>
    </xf>
    <xf numFmtId="0" fontId="4" fillId="0" borderId="0" xfId="0" applyFont="1" applyAlignment="1">
      <alignment wrapText="1"/>
    </xf>
    <xf numFmtId="0" fontId="12" fillId="0" borderId="22" xfId="0" applyFont="1" applyBorder="1" applyAlignment="1" applyProtection="1">
      <alignment horizontal="left"/>
      <protection locked="0"/>
    </xf>
    <xf numFmtId="0" fontId="12" fillId="0" borderId="22" xfId="0" applyFont="1" applyBorder="1" applyAlignment="1" applyProtection="1">
      <alignment horizontal="center"/>
      <protection locked="0"/>
    </xf>
    <xf numFmtId="0" fontId="12" fillId="0" borderId="23" xfId="0" applyFont="1" applyBorder="1" applyAlignment="1" applyProtection="1">
      <alignment horizontal="left"/>
      <protection locked="0"/>
    </xf>
    <xf numFmtId="0" fontId="12" fillId="0" borderId="23" xfId="0" applyFont="1" applyBorder="1" applyAlignment="1" applyProtection="1">
      <alignment horizontal="center"/>
      <protection locked="0"/>
    </xf>
    <xf numFmtId="0" fontId="12" fillId="0" borderId="26" xfId="0" applyFont="1" applyBorder="1" applyAlignment="1" applyProtection="1">
      <alignment horizontal="left"/>
      <protection locked="0"/>
    </xf>
    <xf numFmtId="0" fontId="12" fillId="0" borderId="26" xfId="0" applyFont="1" applyBorder="1" applyAlignment="1" applyProtection="1">
      <alignment horizontal="center"/>
      <protection locked="0"/>
    </xf>
    <xf numFmtId="0" fontId="12" fillId="0" borderId="27" xfId="0" applyFont="1" applyBorder="1" applyAlignment="1" applyProtection="1">
      <alignment horizontal="left"/>
      <protection locked="0"/>
    </xf>
    <xf numFmtId="0" fontId="12" fillId="0" borderId="27" xfId="0" applyFont="1" applyBorder="1" applyAlignment="1" applyProtection="1">
      <alignment horizontal="center"/>
      <protection locked="0"/>
    </xf>
    <xf numFmtId="0" fontId="12" fillId="0" borderId="23" xfId="0" applyFont="1" applyFill="1" applyBorder="1" applyAlignment="1" applyProtection="1">
      <alignment horizontal="center"/>
      <protection locked="0"/>
    </xf>
    <xf numFmtId="0" fontId="12" fillId="0" borderId="28" xfId="0" applyFont="1" applyBorder="1" applyAlignment="1" applyProtection="1">
      <alignment horizontal="left"/>
      <protection locked="0"/>
    </xf>
    <xf numFmtId="0" fontId="12" fillId="0" borderId="28" xfId="0" applyFont="1" applyBorder="1" applyAlignment="1" applyProtection="1">
      <alignment horizontal="center"/>
      <protection locked="0"/>
    </xf>
    <xf numFmtId="0" fontId="12" fillId="0" borderId="18" xfId="0" applyFont="1" applyBorder="1" applyAlignment="1" applyProtection="1">
      <alignment horizontal="center" vertical="center" shrinkToFit="1"/>
      <protection locked="0"/>
    </xf>
    <xf numFmtId="0" fontId="12" fillId="0" borderId="19" xfId="0" applyFont="1" applyBorder="1" applyAlignment="1" applyProtection="1">
      <alignment horizontal="left"/>
      <protection locked="0"/>
    </xf>
    <xf numFmtId="0" fontId="12" fillId="0" borderId="19" xfId="0" applyFont="1" applyBorder="1" applyAlignment="1" applyProtection="1">
      <alignment horizontal="center"/>
      <protection locked="0"/>
    </xf>
    <xf numFmtId="0" fontId="12" fillId="0" borderId="25" xfId="0" applyFont="1" applyBorder="1" applyAlignment="1" applyProtection="1">
      <alignment horizontal="left"/>
      <protection locked="0"/>
    </xf>
    <xf numFmtId="0" fontId="12" fillId="0" borderId="25" xfId="0" applyFont="1" applyBorder="1" applyAlignment="1" applyProtection="1">
      <alignment horizontal="center"/>
      <protection locked="0"/>
    </xf>
    <xf numFmtId="0" fontId="12" fillId="0" borderId="39" xfId="0" applyFont="1" applyBorder="1" applyAlignment="1" applyProtection="1">
      <alignment horizontal="left"/>
      <protection locked="0"/>
    </xf>
    <xf numFmtId="0" fontId="12" fillId="0" borderId="39" xfId="0" applyFont="1" applyBorder="1" applyAlignment="1" applyProtection="1">
      <alignment horizontal="center"/>
      <protection locked="0"/>
    </xf>
    <xf numFmtId="0" fontId="12" fillId="0" borderId="42" xfId="0" applyFont="1" applyBorder="1" applyAlignment="1" applyProtection="1">
      <alignment horizontal="center"/>
      <protection locked="0"/>
    </xf>
    <xf numFmtId="0" fontId="12" fillId="0" borderId="29" xfId="0" applyFont="1" applyBorder="1" applyAlignment="1" applyProtection="1">
      <alignment horizontal="left"/>
      <protection locked="0"/>
    </xf>
    <xf numFmtId="0" fontId="12" fillId="0" borderId="20" xfId="0" applyFont="1" applyBorder="1" applyAlignment="1" applyProtection="1">
      <alignment horizontal="left"/>
      <protection locked="0"/>
    </xf>
    <xf numFmtId="0" fontId="12" fillId="0" borderId="20" xfId="0" applyFont="1" applyBorder="1" applyAlignment="1" applyProtection="1">
      <alignment horizontal="center"/>
      <protection locked="0"/>
    </xf>
    <xf numFmtId="1" fontId="4" fillId="0" borderId="0" xfId="0" applyNumberFormat="1" applyFont="1" applyBorder="1" applyAlignment="1">
      <alignment horizontal="center"/>
    </xf>
    <xf numFmtId="0" fontId="9" fillId="0" borderId="0" xfId="1" applyAlignment="1" applyProtection="1">
      <alignment horizontal="center" vertical="center" wrapText="1"/>
    </xf>
    <xf numFmtId="1" fontId="4" fillId="0" borderId="0" xfId="0" applyNumberFormat="1" applyFont="1" applyAlignment="1">
      <alignment horizontal="center" wrapText="1"/>
    </xf>
    <xf numFmtId="1" fontId="4" fillId="0" borderId="0" xfId="0" applyNumberFormat="1" applyFont="1"/>
    <xf numFmtId="0" fontId="12" fillId="0" borderId="3" xfId="0" applyFont="1" applyBorder="1" applyProtection="1">
      <protection locked="0"/>
    </xf>
    <xf numFmtId="1" fontId="4" fillId="0" borderId="0" xfId="0" applyNumberFormat="1" applyFont="1" applyAlignment="1">
      <alignment horizontal="center"/>
    </xf>
    <xf numFmtId="0" fontId="4" fillId="0" borderId="54" xfId="0" applyFont="1" applyBorder="1"/>
    <xf numFmtId="0" fontId="4" fillId="0" borderId="55" xfId="0" applyFont="1" applyBorder="1"/>
    <xf numFmtId="0" fontId="4" fillId="0" borderId="56" xfId="0" applyFont="1" applyBorder="1"/>
    <xf numFmtId="0" fontId="4" fillId="0" borderId="57" xfId="0" applyFont="1" applyBorder="1"/>
    <xf numFmtId="0" fontId="4" fillId="0" borderId="58" xfId="0" applyFont="1" applyBorder="1"/>
    <xf numFmtId="0" fontId="4" fillId="0" borderId="59" xfId="0" applyFont="1" applyBorder="1"/>
    <xf numFmtId="1" fontId="4" fillId="0" borderId="49" xfId="0" applyNumberFormat="1" applyFont="1" applyBorder="1" applyAlignment="1">
      <alignment horizontal="center"/>
    </xf>
    <xf numFmtId="1" fontId="4" fillId="0" borderId="60" xfId="0" applyNumberFormat="1" applyFont="1" applyBorder="1" applyAlignment="1">
      <alignment horizontal="center"/>
    </xf>
    <xf numFmtId="1" fontId="11" fillId="0" borderId="30" xfId="0" applyNumberFormat="1" applyFont="1" applyBorder="1" applyAlignment="1">
      <alignment horizontal="center" vertical="center" wrapText="1"/>
    </xf>
    <xf numFmtId="1" fontId="1" fillId="3" borderId="2" xfId="0" applyNumberFormat="1" applyFont="1" applyFill="1" applyBorder="1" applyAlignment="1">
      <alignment horizontal="center" vertical="center"/>
    </xf>
    <xf numFmtId="0" fontId="12" fillId="0" borderId="4" xfId="0" applyFont="1" applyBorder="1" applyProtection="1">
      <protection locked="0"/>
    </xf>
    <xf numFmtId="1" fontId="1" fillId="3" borderId="7" xfId="0" applyNumberFormat="1" applyFont="1" applyFill="1" applyBorder="1" applyAlignment="1">
      <alignment horizontal="center"/>
    </xf>
    <xf numFmtId="1" fontId="1" fillId="3" borderId="1" xfId="0" applyNumberFormat="1" applyFont="1" applyFill="1" applyBorder="1" applyAlignment="1">
      <alignment horizontal="center"/>
    </xf>
    <xf numFmtId="1" fontId="14" fillId="5" borderId="12" xfId="0" applyNumberFormat="1" applyFont="1" applyFill="1" applyBorder="1" applyAlignment="1">
      <alignment horizontal="center" vertical="center"/>
    </xf>
    <xf numFmtId="1" fontId="14" fillId="5" borderId="6" xfId="0" applyNumberFormat="1" applyFont="1" applyFill="1" applyBorder="1" applyAlignment="1">
      <alignment horizontal="center" vertical="center"/>
    </xf>
    <xf numFmtId="1" fontId="14" fillId="5" borderId="21" xfId="0" applyNumberFormat="1" applyFont="1" applyFill="1" applyBorder="1" applyAlignment="1">
      <alignment horizontal="center" vertical="center"/>
    </xf>
    <xf numFmtId="0" fontId="12" fillId="0" borderId="29" xfId="0" applyFont="1" applyBorder="1" applyAlignment="1" applyProtection="1">
      <alignment horizontal="center"/>
      <protection locked="0"/>
    </xf>
    <xf numFmtId="0" fontId="4" fillId="0" borderId="0" xfId="0" applyFont="1" applyProtection="1"/>
    <xf numFmtId="1" fontId="3" fillId="0" borderId="44" xfId="0" applyNumberFormat="1" applyFont="1" applyBorder="1" applyAlignment="1">
      <alignment horizontal="center"/>
    </xf>
    <xf numFmtId="1" fontId="3" fillId="0" borderId="0" xfId="0" applyNumberFormat="1" applyFont="1" applyBorder="1" applyAlignment="1">
      <alignment horizontal="center"/>
    </xf>
    <xf numFmtId="0" fontId="1" fillId="2" borderId="9" xfId="0" applyFont="1" applyFill="1" applyBorder="1" applyAlignment="1" applyProtection="1">
      <alignment horizontal="center" vertical="center"/>
      <protection locked="0"/>
    </xf>
    <xf numFmtId="0" fontId="12" fillId="0" borderId="23" xfId="2" applyFont="1" applyFill="1" applyBorder="1" applyAlignment="1" applyProtection="1">
      <alignment horizontal="center" vertical="center"/>
      <protection locked="0"/>
    </xf>
    <xf numFmtId="0" fontId="12" fillId="0" borderId="1" xfId="2" applyFont="1" applyFill="1" applyBorder="1" applyAlignment="1" applyProtection="1">
      <alignment horizontal="center" vertical="center"/>
      <protection locked="0"/>
    </xf>
    <xf numFmtId="0" fontId="12" fillId="0" borderId="26" xfId="2"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12" fillId="0" borderId="25" xfId="2" applyFont="1" applyFill="1" applyBorder="1" applyAlignment="1" applyProtection="1">
      <alignment horizontal="center" vertical="center"/>
      <protection locked="0"/>
    </xf>
    <xf numFmtId="0" fontId="4" fillId="0" borderId="0" xfId="0" applyFont="1" applyFill="1"/>
    <xf numFmtId="0" fontId="12" fillId="0" borderId="26" xfId="0" applyFont="1" applyFill="1" applyBorder="1" applyAlignment="1" applyProtection="1">
      <alignment horizontal="center"/>
      <protection locked="0"/>
    </xf>
    <xf numFmtId="0" fontId="12" fillId="0" borderId="22" xfId="0" applyFont="1" applyFill="1" applyBorder="1" applyAlignment="1" applyProtection="1">
      <alignment horizontal="center"/>
      <protection locked="0"/>
    </xf>
    <xf numFmtId="0" fontId="4" fillId="0" borderId="11" xfId="0" applyFont="1" applyBorder="1"/>
    <xf numFmtId="0" fontId="1" fillId="0" borderId="0" xfId="2" applyFont="1"/>
    <xf numFmtId="0" fontId="3" fillId="0" borderId="0" xfId="2" applyFont="1"/>
    <xf numFmtId="0" fontId="4" fillId="0" borderId="0" xfId="2" applyFont="1" applyAlignment="1">
      <alignment horizontal="center"/>
    </xf>
    <xf numFmtId="0" fontId="4" fillId="0" borderId="0" xfId="2" applyFont="1"/>
    <xf numFmtId="0" fontId="4" fillId="0" borderId="0" xfId="2" applyFont="1" applyAlignment="1">
      <alignment horizontal="left"/>
    </xf>
    <xf numFmtId="0" fontId="4" fillId="0" borderId="0" xfId="2" applyFont="1" applyBorder="1" applyAlignment="1" applyProtection="1">
      <alignment horizontal="center"/>
      <protection locked="0"/>
    </xf>
    <xf numFmtId="0" fontId="3" fillId="0" borderId="1" xfId="2" applyFont="1" applyBorder="1" applyAlignment="1">
      <alignment vertical="center"/>
    </xf>
    <xf numFmtId="14" fontId="1" fillId="2" borderId="1" xfId="2" applyNumberFormat="1" applyFont="1" applyFill="1" applyBorder="1" applyAlignment="1" applyProtection="1">
      <alignment horizontal="center"/>
      <protection locked="0"/>
    </xf>
    <xf numFmtId="0" fontId="4" fillId="0" borderId="0" xfId="2" applyFont="1" applyBorder="1"/>
    <xf numFmtId="0" fontId="7" fillId="0" borderId="0" xfId="2" applyFont="1" applyBorder="1" applyAlignment="1">
      <alignment horizontal="center" vertical="center"/>
    </xf>
    <xf numFmtId="0" fontId="8" fillId="0" borderId="9" xfId="2" applyFont="1" applyBorder="1" applyAlignment="1" applyProtection="1">
      <alignment horizontal="left" vertical="center" wrapText="1"/>
    </xf>
    <xf numFmtId="0" fontId="1" fillId="2" borderId="9" xfId="2" applyFont="1" applyFill="1" applyBorder="1" applyAlignment="1" applyProtection="1">
      <alignment horizontal="center" vertical="center"/>
      <protection locked="0"/>
    </xf>
    <xf numFmtId="0" fontId="4" fillId="0" borderId="30" xfId="2" applyFont="1" applyBorder="1" applyAlignment="1" applyProtection="1">
      <alignment horizontal="center"/>
      <protection locked="0"/>
    </xf>
    <xf numFmtId="0" fontId="11" fillId="0" borderId="50" xfId="2" applyFont="1" applyBorder="1" applyAlignment="1">
      <alignment horizontal="center" vertical="center" wrapText="1"/>
    </xf>
    <xf numFmtId="0" fontId="11" fillId="0" borderId="51" xfId="2" applyFont="1" applyBorder="1" applyAlignment="1">
      <alignment horizontal="center" vertical="center" wrapText="1"/>
    </xf>
    <xf numFmtId="0" fontId="14" fillId="0" borderId="13" xfId="2" applyBorder="1" applyAlignment="1" applyProtection="1">
      <alignment horizontal="center"/>
      <protection locked="0"/>
    </xf>
    <xf numFmtId="0" fontId="4" fillId="0" borderId="14" xfId="2" applyFont="1" applyBorder="1" applyAlignment="1" applyProtection="1">
      <alignment horizontal="center" wrapText="1"/>
      <protection locked="0"/>
    </xf>
    <xf numFmtId="0" fontId="14" fillId="0" borderId="15" xfId="2" applyBorder="1" applyAlignment="1" applyProtection="1">
      <alignment horizontal="center"/>
      <protection locked="0"/>
    </xf>
    <xf numFmtId="0" fontId="4" fillId="0" borderId="16" xfId="2" applyFont="1" applyBorder="1" applyAlignment="1" applyProtection="1">
      <alignment horizontal="center" wrapText="1"/>
      <protection locked="0"/>
    </xf>
    <xf numFmtId="0" fontId="4" fillId="0" borderId="0" xfId="2" applyFont="1" applyAlignment="1">
      <alignment horizontal="left" vertical="center" wrapText="1"/>
    </xf>
    <xf numFmtId="1" fontId="4" fillId="0" borderId="0" xfId="2" applyNumberFormat="1" applyFont="1" applyAlignment="1">
      <alignment horizontal="center" wrapText="1"/>
    </xf>
    <xf numFmtId="1" fontId="4" fillId="0" borderId="0" xfId="2" applyNumberFormat="1" applyFont="1"/>
    <xf numFmtId="0" fontId="4" fillId="0" borderId="0" xfId="2" applyFont="1" applyAlignment="1">
      <alignment wrapText="1"/>
    </xf>
    <xf numFmtId="1" fontId="11" fillId="0" borderId="35" xfId="2" applyNumberFormat="1" applyFont="1" applyBorder="1" applyAlignment="1">
      <alignment horizontal="center" vertical="center" wrapText="1"/>
    </xf>
    <xf numFmtId="1" fontId="11" fillId="0" borderId="47" xfId="2" applyNumberFormat="1" applyFont="1" applyBorder="1" applyAlignment="1">
      <alignment horizontal="center" vertical="center" wrapText="1"/>
    </xf>
    <xf numFmtId="0" fontId="12" fillId="0" borderId="23" xfId="2" applyFont="1" applyBorder="1" applyAlignment="1" applyProtection="1">
      <alignment horizontal="left" indent="1"/>
      <protection locked="0"/>
    </xf>
    <xf numFmtId="0" fontId="12" fillId="0" borderId="23" xfId="2" applyFont="1" applyBorder="1" applyAlignment="1" applyProtection="1">
      <alignment horizontal="center" vertical="center"/>
      <protection locked="0"/>
    </xf>
    <xf numFmtId="0" fontId="12" fillId="0" borderId="23" xfId="2" applyFont="1" applyFill="1" applyBorder="1" applyAlignment="1" applyProtection="1">
      <alignment horizontal="center" vertical="center" wrapText="1"/>
      <protection locked="0"/>
    </xf>
    <xf numFmtId="0" fontId="12" fillId="0" borderId="26" xfId="2" applyFont="1" applyBorder="1" applyAlignment="1" applyProtection="1">
      <alignment horizontal="center"/>
      <protection locked="0"/>
    </xf>
    <xf numFmtId="0" fontId="12" fillId="0" borderId="25" xfId="2" applyFont="1" applyBorder="1" applyAlignment="1" applyProtection="1">
      <alignment horizontal="center" vertical="center"/>
      <protection locked="0"/>
    </xf>
    <xf numFmtId="0" fontId="12" fillId="0" borderId="26" xfId="2" applyFont="1" applyBorder="1" applyAlignment="1" applyProtection="1">
      <alignment horizontal="left" indent="1"/>
      <protection locked="0"/>
    </xf>
    <xf numFmtId="0" fontId="12" fillId="0" borderId="26" xfId="2" applyFont="1" applyBorder="1" applyAlignment="1" applyProtection="1">
      <alignment horizontal="center" vertical="center"/>
      <protection locked="0"/>
    </xf>
    <xf numFmtId="0" fontId="12" fillId="0" borderId="22" xfId="2" applyFont="1" applyBorder="1" applyAlignment="1" applyProtection="1">
      <alignment horizontal="left"/>
      <protection locked="0"/>
    </xf>
    <xf numFmtId="0" fontId="12" fillId="0" borderId="0" xfId="2" applyFont="1" applyBorder="1" applyAlignment="1" applyProtection="1">
      <alignment horizontal="center" vertical="center"/>
      <protection locked="0"/>
    </xf>
    <xf numFmtId="0" fontId="12" fillId="0" borderId="19" xfId="2" applyFont="1" applyBorder="1" applyAlignment="1" applyProtection="1">
      <alignment horizontal="center"/>
      <protection locked="0"/>
    </xf>
    <xf numFmtId="0" fontId="12" fillId="0" borderId="21" xfId="2" applyFont="1" applyBorder="1" applyAlignment="1" applyProtection="1">
      <alignment horizontal="center"/>
      <protection locked="0"/>
    </xf>
    <xf numFmtId="0" fontId="12" fillId="0" borderId="22" xfId="2" applyFont="1" applyBorder="1" applyAlignment="1" applyProtection="1">
      <alignment horizontal="center"/>
      <protection locked="0"/>
    </xf>
    <xf numFmtId="0" fontId="12" fillId="0" borderId="32" xfId="2" applyFont="1" applyBorder="1" applyAlignment="1" applyProtection="1">
      <alignment horizontal="left" indent="1"/>
      <protection locked="0"/>
    </xf>
    <xf numFmtId="0" fontId="12" fillId="0" borderId="23" xfId="2" applyFont="1" applyBorder="1" applyAlignment="1" applyProtection="1">
      <alignment horizontal="center"/>
      <protection locked="0"/>
    </xf>
    <xf numFmtId="0" fontId="12" fillId="0" borderId="41" xfId="2" applyFont="1" applyBorder="1" applyAlignment="1" applyProtection="1">
      <alignment horizontal="left" indent="1"/>
      <protection locked="0"/>
    </xf>
    <xf numFmtId="0" fontId="12" fillId="0" borderId="27" xfId="2" applyFont="1" applyBorder="1" applyAlignment="1" applyProtection="1">
      <alignment horizontal="center"/>
      <protection locked="0"/>
    </xf>
    <xf numFmtId="0" fontId="12" fillId="0" borderId="48" xfId="2" applyFont="1" applyBorder="1" applyAlignment="1" applyProtection="1">
      <alignment horizontal="left" indent="1"/>
      <protection locked="0"/>
    </xf>
    <xf numFmtId="0" fontId="12" fillId="0" borderId="36" xfId="2" applyFont="1" applyBorder="1" applyAlignment="1" applyProtection="1">
      <alignment horizontal="left"/>
      <protection locked="0"/>
    </xf>
    <xf numFmtId="0" fontId="12" fillId="0" borderId="28" xfId="2" applyFont="1" applyBorder="1" applyAlignment="1" applyProtection="1">
      <alignment horizontal="center"/>
      <protection locked="0"/>
    </xf>
    <xf numFmtId="0" fontId="12" fillId="0" borderId="43" xfId="2" applyFont="1" applyBorder="1" applyAlignment="1" applyProtection="1">
      <alignment horizontal="center"/>
      <protection locked="0"/>
    </xf>
    <xf numFmtId="0" fontId="8" fillId="0" borderId="2" xfId="2" applyFont="1" applyBorder="1" applyAlignment="1">
      <alignment vertical="center" wrapText="1"/>
    </xf>
    <xf numFmtId="1" fontId="1" fillId="3" borderId="4" xfId="2" applyNumberFormat="1" applyFont="1" applyFill="1" applyBorder="1" applyAlignment="1">
      <alignment horizontal="center" vertical="center"/>
    </xf>
    <xf numFmtId="1" fontId="1" fillId="2" borderId="70" xfId="2" applyNumberFormat="1" applyFont="1" applyFill="1" applyBorder="1" applyAlignment="1" applyProtection="1">
      <alignment horizontal="center" vertical="center"/>
      <protection locked="0"/>
    </xf>
    <xf numFmtId="0" fontId="12" fillId="0" borderId="3" xfId="2" applyFont="1" applyBorder="1" applyProtection="1">
      <protection locked="0"/>
    </xf>
    <xf numFmtId="0" fontId="12" fillId="0" borderId="30" xfId="2" applyFont="1" applyBorder="1"/>
    <xf numFmtId="0" fontId="8" fillId="0" borderId="2" xfId="2" applyFont="1" applyBorder="1" applyAlignment="1">
      <alignment vertical="center"/>
    </xf>
    <xf numFmtId="1" fontId="1" fillId="5" borderId="3" xfId="2" applyNumberFormat="1" applyFont="1" applyFill="1" applyBorder="1" applyAlignment="1">
      <alignment horizontal="center"/>
    </xf>
    <xf numFmtId="0" fontId="12" fillId="0" borderId="18" xfId="2" applyFont="1" applyBorder="1" applyAlignment="1" applyProtection="1">
      <alignment horizontal="left" indent="1"/>
      <protection locked="0"/>
    </xf>
    <xf numFmtId="0" fontId="12" fillId="0" borderId="12" xfId="2" applyFont="1" applyBorder="1" applyAlignment="1" applyProtection="1">
      <alignment horizontal="center" vertical="center"/>
      <protection locked="0"/>
    </xf>
    <xf numFmtId="0" fontId="12" fillId="0" borderId="1" xfId="2" applyFont="1" applyBorder="1" applyAlignment="1" applyProtection="1">
      <alignment horizontal="center" vertical="center" shrinkToFit="1"/>
      <protection locked="0"/>
    </xf>
    <xf numFmtId="0" fontId="12" fillId="0" borderId="1" xfId="2" applyFont="1" applyBorder="1" applyAlignment="1" applyProtection="1">
      <alignment horizontal="center"/>
      <protection locked="0"/>
    </xf>
    <xf numFmtId="0" fontId="12" fillId="0" borderId="1" xfId="2" applyFont="1" applyBorder="1" applyAlignment="1" applyProtection="1">
      <alignment horizontal="center" vertical="center"/>
      <protection locked="0"/>
    </xf>
    <xf numFmtId="0" fontId="8" fillId="0" borderId="71" xfId="2" applyFont="1" applyBorder="1" applyAlignment="1">
      <alignment vertical="center"/>
    </xf>
    <xf numFmtId="0" fontId="8" fillId="0" borderId="72" xfId="2" applyFont="1" applyBorder="1" applyAlignment="1">
      <alignment vertical="center"/>
    </xf>
    <xf numFmtId="0" fontId="12" fillId="0" borderId="25" xfId="2" applyFont="1" applyBorder="1" applyAlignment="1" applyProtection="1">
      <alignment horizontal="left" indent="1"/>
      <protection locked="0"/>
    </xf>
    <xf numFmtId="0" fontId="8" fillId="0" borderId="73" xfId="2" applyFont="1" applyBorder="1" applyAlignment="1">
      <alignment vertical="center"/>
    </xf>
    <xf numFmtId="1" fontId="1" fillId="8" borderId="20" xfId="2" applyNumberFormat="1" applyFont="1" applyFill="1" applyBorder="1" applyAlignment="1">
      <alignment horizontal="center"/>
    </xf>
    <xf numFmtId="0" fontId="12" fillId="0" borderId="19" xfId="2" applyFont="1" applyBorder="1" applyAlignment="1" applyProtection="1">
      <alignment horizontal="left" vertical="center" indent="1"/>
      <protection locked="0"/>
    </xf>
    <xf numFmtId="0" fontId="12" fillId="0" borderId="22" xfId="2" applyFont="1" applyBorder="1" applyAlignment="1" applyProtection="1">
      <alignment horizontal="center" vertical="center"/>
      <protection locked="0"/>
    </xf>
    <xf numFmtId="0" fontId="12" fillId="0" borderId="6" xfId="2" applyFont="1" applyBorder="1" applyAlignment="1" applyProtection="1">
      <alignment horizontal="center" vertical="center"/>
      <protection locked="0"/>
    </xf>
    <xf numFmtId="1" fontId="1" fillId="5" borderId="20" xfId="2" applyNumberFormat="1" applyFont="1" applyFill="1" applyBorder="1" applyAlignment="1">
      <alignment horizontal="center"/>
    </xf>
    <xf numFmtId="0" fontId="12" fillId="0" borderId="30" xfId="2" applyFont="1" applyBorder="1" applyAlignment="1" applyProtection="1">
      <alignment horizontal="left" vertical="center" indent="1"/>
      <protection locked="0"/>
    </xf>
    <xf numFmtId="0" fontId="12" fillId="0" borderId="30" xfId="2" applyFont="1" applyBorder="1" applyAlignment="1" applyProtection="1">
      <alignment horizontal="center"/>
      <protection locked="0"/>
    </xf>
    <xf numFmtId="0" fontId="12" fillId="0" borderId="30" xfId="2" applyFont="1" applyBorder="1" applyAlignment="1" applyProtection="1">
      <alignment horizontal="center" vertical="center"/>
      <protection locked="0"/>
    </xf>
    <xf numFmtId="1" fontId="11" fillId="0" borderId="20" xfId="2" applyNumberFormat="1" applyFont="1" applyBorder="1" applyAlignment="1">
      <alignment horizontal="center" vertical="center" wrapText="1"/>
    </xf>
    <xf numFmtId="1" fontId="1" fillId="2" borderId="45" xfId="2" applyNumberFormat="1" applyFont="1" applyFill="1" applyBorder="1" applyAlignment="1" applyProtection="1">
      <alignment horizontal="center" vertical="center" wrapText="1"/>
      <protection locked="0"/>
    </xf>
    <xf numFmtId="0" fontId="12" fillId="0" borderId="25" xfId="2" applyFont="1" applyBorder="1" applyAlignment="1" applyProtection="1">
      <alignment horizontal="left" vertical="center" indent="1"/>
      <protection locked="0"/>
    </xf>
    <xf numFmtId="0" fontId="12" fillId="0" borderId="27" xfId="2" applyFont="1" applyFill="1" applyBorder="1" applyAlignment="1" applyProtection="1">
      <alignment horizontal="center" vertical="center" wrapText="1"/>
      <protection locked="0"/>
    </xf>
    <xf numFmtId="0" fontId="12" fillId="0" borderId="26" xfId="2" applyFont="1" applyBorder="1" applyAlignment="1" applyProtection="1">
      <alignment horizontal="left" vertical="center" indent="1"/>
      <protection locked="0"/>
    </xf>
    <xf numFmtId="0" fontId="12" fillId="0" borderId="27" xfId="2" applyFont="1" applyBorder="1" applyAlignment="1" applyProtection="1">
      <alignment horizontal="left" vertical="center" indent="1"/>
      <protection locked="0"/>
    </xf>
    <xf numFmtId="0" fontId="12" fillId="0" borderId="27" xfId="2" applyFont="1" applyBorder="1" applyAlignment="1" applyProtection="1">
      <alignment horizontal="center" vertical="center"/>
      <protection locked="0"/>
    </xf>
    <xf numFmtId="0" fontId="12" fillId="0" borderId="19" xfId="2" applyFont="1" applyBorder="1" applyAlignment="1" applyProtection="1">
      <alignment horizontal="center" vertical="center"/>
      <protection locked="0"/>
    </xf>
    <xf numFmtId="0" fontId="12" fillId="0" borderId="28" xfId="2" applyFont="1" applyBorder="1" applyAlignment="1" applyProtection="1">
      <alignment horizontal="left" vertical="center" indent="1"/>
      <protection locked="0"/>
    </xf>
    <xf numFmtId="0" fontId="12" fillId="0" borderId="28" xfId="2" applyFont="1" applyBorder="1" applyAlignment="1" applyProtection="1">
      <alignment horizontal="center" vertical="center"/>
      <protection locked="0"/>
    </xf>
    <xf numFmtId="0" fontId="12" fillId="0" borderId="28" xfId="2" applyFont="1" applyBorder="1" applyAlignment="1" applyProtection="1">
      <alignment horizontal="left"/>
      <protection locked="0"/>
    </xf>
    <xf numFmtId="0" fontId="12" fillId="0" borderId="23" xfId="2" applyFont="1" applyBorder="1" applyAlignment="1" applyProtection="1">
      <alignment horizontal="left" vertical="center"/>
      <protection locked="0"/>
    </xf>
    <xf numFmtId="0" fontId="12" fillId="0" borderId="26" xfId="2" applyFont="1" applyBorder="1" applyAlignment="1" applyProtection="1">
      <alignment horizontal="left" vertical="center"/>
      <protection locked="0"/>
    </xf>
    <xf numFmtId="0" fontId="12" fillId="0" borderId="22" xfId="2" applyFont="1" applyBorder="1" applyAlignment="1" applyProtection="1">
      <alignment horizontal="left" vertical="center"/>
      <protection locked="0"/>
    </xf>
    <xf numFmtId="1" fontId="1" fillId="3" borderId="44" xfId="2" applyNumberFormat="1" applyFont="1" applyFill="1" applyBorder="1" applyAlignment="1">
      <alignment horizontal="center"/>
    </xf>
    <xf numFmtId="1" fontId="1" fillId="2" borderId="4" xfId="2" applyNumberFormat="1" applyFont="1" applyFill="1" applyBorder="1" applyAlignment="1">
      <alignment horizontal="center" vertical="center"/>
    </xf>
    <xf numFmtId="0" fontId="12" fillId="0" borderId="3" xfId="2" applyFont="1" applyBorder="1"/>
    <xf numFmtId="0" fontId="12" fillId="0" borderId="4" xfId="2" applyFont="1" applyBorder="1"/>
    <xf numFmtId="0" fontId="12" fillId="0" borderId="23" xfId="2" applyFont="1" applyBorder="1" applyAlignment="1" applyProtection="1">
      <alignment horizontal="left"/>
      <protection locked="0"/>
    </xf>
    <xf numFmtId="0" fontId="12" fillId="0" borderId="19" xfId="2" applyFont="1" applyBorder="1" applyAlignment="1" applyProtection="1">
      <alignment horizontal="left"/>
      <protection locked="0"/>
    </xf>
    <xf numFmtId="0" fontId="12" fillId="0" borderId="26" xfId="2" applyFont="1" applyBorder="1" applyAlignment="1" applyProtection="1">
      <alignment horizontal="left"/>
      <protection locked="0"/>
    </xf>
    <xf numFmtId="0" fontId="12" fillId="0" borderId="29" xfId="2" applyFont="1" applyBorder="1" applyAlignment="1" applyProtection="1">
      <alignment horizontal="left"/>
      <protection locked="0"/>
    </xf>
    <xf numFmtId="0" fontId="12" fillId="0" borderId="37" xfId="2" applyFont="1" applyBorder="1" applyAlignment="1" applyProtection="1">
      <alignment horizontal="left"/>
      <protection locked="0"/>
    </xf>
    <xf numFmtId="1" fontId="4" fillId="0" borderId="0" xfId="2" applyNumberFormat="1" applyFont="1" applyAlignment="1">
      <alignment horizontal="center"/>
    </xf>
    <xf numFmtId="0" fontId="4" fillId="0" borderId="19" xfId="2" applyFont="1" applyBorder="1"/>
    <xf numFmtId="0" fontId="12" fillId="0" borderId="26" xfId="2" applyFont="1" applyFill="1" applyBorder="1" applyAlignment="1" applyProtection="1">
      <alignment horizontal="center"/>
      <protection locked="0"/>
    </xf>
    <xf numFmtId="0" fontId="12" fillId="0" borderId="19" xfId="2" applyFont="1" applyFill="1" applyBorder="1" applyAlignment="1" applyProtection="1">
      <alignment horizontal="center"/>
      <protection locked="0"/>
    </xf>
    <xf numFmtId="0" fontId="12" fillId="0" borderId="21" xfId="2" applyFont="1" applyFill="1" applyBorder="1" applyAlignment="1" applyProtection="1">
      <alignment horizontal="center"/>
      <protection locked="0"/>
    </xf>
    <xf numFmtId="0" fontId="12" fillId="0" borderId="22" xfId="2" applyFont="1" applyFill="1" applyBorder="1" applyAlignment="1" applyProtection="1">
      <alignment horizontal="center"/>
      <protection locked="0"/>
    </xf>
    <xf numFmtId="0" fontId="12" fillId="0" borderId="23" xfId="2" applyFont="1" applyFill="1" applyBorder="1" applyAlignment="1" applyProtection="1">
      <alignment horizontal="center"/>
      <protection locked="0"/>
    </xf>
    <xf numFmtId="0" fontId="12" fillId="0" borderId="27" xfId="2" applyFont="1" applyFill="1" applyBorder="1" applyAlignment="1" applyProtection="1">
      <alignment horizontal="center"/>
      <protection locked="0"/>
    </xf>
    <xf numFmtId="0" fontId="12" fillId="0" borderId="28" xfId="2" applyFont="1" applyFill="1" applyBorder="1" applyAlignment="1" applyProtection="1">
      <alignment horizontal="center"/>
      <protection locked="0"/>
    </xf>
    <xf numFmtId="0" fontId="12" fillId="0" borderId="43" xfId="2" applyFont="1" applyFill="1" applyBorder="1" applyAlignment="1" applyProtection="1">
      <alignment horizontal="center"/>
      <protection locked="0"/>
    </xf>
    <xf numFmtId="0" fontId="12" fillId="0" borderId="12" xfId="2" applyFont="1" applyFill="1" applyBorder="1" applyAlignment="1" applyProtection="1">
      <alignment horizontal="center" vertical="center"/>
      <protection locked="0"/>
    </xf>
    <xf numFmtId="0" fontId="12" fillId="0" borderId="1" xfId="2" applyFont="1" applyFill="1" applyBorder="1" applyAlignment="1" applyProtection="1">
      <alignment horizontal="center" vertical="center" shrinkToFit="1"/>
      <protection locked="0"/>
    </xf>
    <xf numFmtId="0" fontId="12" fillId="0" borderId="1" xfId="2" applyFont="1" applyFill="1" applyBorder="1" applyAlignment="1" applyProtection="1">
      <alignment horizontal="center"/>
      <protection locked="0"/>
    </xf>
    <xf numFmtId="0" fontId="4" fillId="0" borderId="0" xfId="2" applyFont="1" applyFill="1"/>
    <xf numFmtId="0" fontId="4" fillId="0" borderId="0" xfId="2" applyFont="1" applyFill="1" applyBorder="1" applyAlignment="1" applyProtection="1">
      <alignment horizontal="center"/>
      <protection locked="0"/>
    </xf>
    <xf numFmtId="0" fontId="7" fillId="0" borderId="0" xfId="2" applyFont="1" applyFill="1" applyBorder="1" applyAlignment="1">
      <alignment horizontal="center" vertical="center"/>
    </xf>
    <xf numFmtId="0" fontId="4" fillId="0" borderId="30" xfId="2" applyFont="1" applyFill="1" applyBorder="1" applyAlignment="1" applyProtection="1">
      <alignment horizontal="center"/>
      <protection locked="0"/>
    </xf>
    <xf numFmtId="0" fontId="11" fillId="0" borderId="50" xfId="2" applyFont="1" applyFill="1" applyBorder="1" applyAlignment="1">
      <alignment horizontal="center" vertical="center" wrapText="1"/>
    </xf>
    <xf numFmtId="0" fontId="14" fillId="0" borderId="13" xfId="2" applyFill="1" applyBorder="1" applyAlignment="1" applyProtection="1">
      <alignment horizontal="center"/>
      <protection locked="0"/>
    </xf>
    <xf numFmtId="0" fontId="14" fillId="0" borderId="15" xfId="2" applyFill="1" applyBorder="1" applyAlignment="1" applyProtection="1">
      <alignment horizontal="center"/>
      <protection locked="0"/>
    </xf>
    <xf numFmtId="0" fontId="4" fillId="0" borderId="0" xfId="2" applyFont="1" applyFill="1" applyAlignment="1">
      <alignment wrapText="1"/>
    </xf>
    <xf numFmtId="0" fontId="12" fillId="0" borderId="3" xfId="2" applyFont="1" applyFill="1" applyBorder="1" applyProtection="1">
      <protection locked="0"/>
    </xf>
    <xf numFmtId="0" fontId="12" fillId="0" borderId="26" xfId="2" applyFont="1" applyFill="1" applyBorder="1" applyAlignment="1" applyProtection="1">
      <alignment horizontal="left" vertical="center" indent="1"/>
      <protection locked="0"/>
    </xf>
    <xf numFmtId="0" fontId="12" fillId="0" borderId="19" xfId="2" applyFont="1" applyFill="1" applyBorder="1" applyAlignment="1" applyProtection="1">
      <alignment horizontal="left" vertical="center" indent="1"/>
      <protection locked="0"/>
    </xf>
    <xf numFmtId="0" fontId="12" fillId="0" borderId="25" xfId="2" applyFont="1" applyFill="1" applyBorder="1" applyAlignment="1" applyProtection="1">
      <alignment horizontal="left" vertical="center" indent="1"/>
      <protection locked="0"/>
    </xf>
    <xf numFmtId="0" fontId="12" fillId="0" borderId="27" xfId="2" applyFont="1" applyFill="1" applyBorder="1" applyAlignment="1" applyProtection="1">
      <alignment horizontal="left" vertical="center" indent="1"/>
      <protection locked="0"/>
    </xf>
    <xf numFmtId="0" fontId="12" fillId="0" borderId="28" xfId="2" applyFont="1" applyFill="1" applyBorder="1" applyAlignment="1" applyProtection="1">
      <alignment horizontal="left" vertical="center" indent="1"/>
      <protection locked="0"/>
    </xf>
    <xf numFmtId="0" fontId="12" fillId="0" borderId="28" xfId="2" applyFont="1" applyFill="1" applyBorder="1" applyAlignment="1" applyProtection="1">
      <alignment horizontal="left"/>
      <protection locked="0"/>
    </xf>
    <xf numFmtId="0" fontId="12" fillId="0" borderId="22" xfId="2" applyFont="1" applyFill="1" applyBorder="1" applyAlignment="1" applyProtection="1">
      <alignment horizontal="left"/>
      <protection locked="0"/>
    </xf>
    <xf numFmtId="0" fontId="12" fillId="0" borderId="23" xfId="2" applyFont="1" applyFill="1" applyBorder="1" applyAlignment="1" applyProtection="1">
      <alignment horizontal="left" vertical="center"/>
      <protection locked="0"/>
    </xf>
    <xf numFmtId="0" fontId="12" fillId="0" borderId="26" xfId="2" applyFont="1" applyFill="1" applyBorder="1" applyAlignment="1" applyProtection="1">
      <alignment horizontal="left" vertical="center"/>
      <protection locked="0"/>
    </xf>
    <xf numFmtId="0" fontId="12" fillId="0" borderId="22" xfId="2" applyFont="1" applyFill="1" applyBorder="1" applyAlignment="1" applyProtection="1">
      <alignment horizontal="left" vertical="center"/>
      <protection locked="0"/>
    </xf>
    <xf numFmtId="0" fontId="12" fillId="0" borderId="3" xfId="2" applyFont="1" applyFill="1" applyBorder="1"/>
    <xf numFmtId="0" fontId="12" fillId="0" borderId="23" xfId="2" applyFont="1" applyFill="1" applyBorder="1" applyAlignment="1" applyProtection="1">
      <alignment horizontal="left"/>
      <protection locked="0"/>
    </xf>
    <xf numFmtId="0" fontId="12" fillId="0" borderId="19" xfId="2" applyFont="1" applyFill="1" applyBorder="1" applyAlignment="1" applyProtection="1">
      <alignment horizontal="left"/>
      <protection locked="0"/>
    </xf>
    <xf numFmtId="0" fontId="12" fillId="0" borderId="26" xfId="2" applyFont="1" applyFill="1" applyBorder="1" applyAlignment="1" applyProtection="1">
      <alignment horizontal="left"/>
      <protection locked="0"/>
    </xf>
    <xf numFmtId="0" fontId="12" fillId="0" borderId="23" xfId="2" applyFont="1" applyFill="1" applyBorder="1" applyAlignment="1" applyProtection="1">
      <alignment horizontal="left" indent="1"/>
      <protection locked="0"/>
    </xf>
    <xf numFmtId="0" fontId="12" fillId="0" borderId="26" xfId="2" applyFont="1" applyFill="1" applyBorder="1" applyAlignment="1" applyProtection="1">
      <alignment horizontal="left" indent="1"/>
      <protection locked="0"/>
    </xf>
    <xf numFmtId="0" fontId="12" fillId="0" borderId="32" xfId="2" applyFont="1" applyFill="1" applyBorder="1" applyAlignment="1" applyProtection="1">
      <alignment horizontal="left" indent="1"/>
      <protection locked="0"/>
    </xf>
    <xf numFmtId="0" fontId="12" fillId="0" borderId="41" xfId="2" applyFont="1" applyFill="1" applyBorder="1" applyAlignment="1" applyProtection="1">
      <alignment horizontal="left" indent="1"/>
      <protection locked="0"/>
    </xf>
    <xf numFmtId="0" fontId="12" fillId="0" borderId="48" xfId="2" applyFont="1" applyFill="1" applyBorder="1" applyAlignment="1" applyProtection="1">
      <alignment horizontal="left" indent="1"/>
      <protection locked="0"/>
    </xf>
    <xf numFmtId="0" fontId="12" fillId="0" borderId="36" xfId="2" applyFont="1" applyFill="1" applyBorder="1" applyAlignment="1" applyProtection="1">
      <alignment horizontal="left"/>
      <protection locked="0"/>
    </xf>
    <xf numFmtId="0" fontId="12" fillId="0" borderId="18" xfId="2" applyFont="1" applyFill="1" applyBorder="1" applyAlignment="1" applyProtection="1">
      <alignment horizontal="left" indent="1"/>
      <protection locked="0"/>
    </xf>
    <xf numFmtId="0" fontId="12" fillId="0" borderId="25" xfId="2" applyFont="1" applyFill="1" applyBorder="1" applyAlignment="1" applyProtection="1">
      <alignment horizontal="left" indent="1"/>
      <protection locked="0"/>
    </xf>
    <xf numFmtId="0" fontId="12" fillId="0" borderId="30" xfId="2" applyFont="1" applyFill="1" applyBorder="1" applyAlignment="1" applyProtection="1">
      <alignment horizontal="left" vertical="center" indent="1"/>
      <protection locked="0"/>
    </xf>
    <xf numFmtId="0" fontId="12" fillId="6" borderId="18" xfId="2" applyFont="1" applyFill="1" applyBorder="1" applyAlignment="1" applyProtection="1">
      <alignment horizontal="center"/>
      <protection locked="0"/>
    </xf>
    <xf numFmtId="0" fontId="12" fillId="6" borderId="26" xfId="2" applyFont="1" applyFill="1" applyBorder="1" applyAlignment="1" applyProtection="1">
      <alignment horizontal="center" vertical="center"/>
      <protection locked="0"/>
    </xf>
    <xf numFmtId="0" fontId="12" fillId="6" borderId="22" xfId="2" applyFont="1" applyFill="1" applyBorder="1" applyAlignment="1" applyProtection="1">
      <alignment horizontal="center"/>
      <protection locked="0"/>
    </xf>
    <xf numFmtId="0" fontId="12" fillId="6" borderId="25" xfId="2" applyFont="1" applyFill="1" applyBorder="1" applyAlignment="1" applyProtection="1">
      <alignment horizontal="center" vertical="center"/>
      <protection locked="0"/>
    </xf>
    <xf numFmtId="0" fontId="4" fillId="6" borderId="0" xfId="2" applyFont="1" applyFill="1"/>
    <xf numFmtId="0" fontId="12" fillId="6" borderId="28" xfId="2" applyFont="1" applyFill="1" applyBorder="1" applyAlignment="1" applyProtection="1">
      <alignment horizontal="center" vertical="center"/>
      <protection locked="0"/>
    </xf>
    <xf numFmtId="0" fontId="12" fillId="6" borderId="28" xfId="2" applyFont="1" applyFill="1" applyBorder="1" applyAlignment="1" applyProtection="1">
      <alignment horizontal="center"/>
      <protection locked="0"/>
    </xf>
    <xf numFmtId="0" fontId="12" fillId="6" borderId="23" xfId="2" applyFont="1" applyFill="1" applyBorder="1" applyAlignment="1" applyProtection="1">
      <alignment horizontal="center" vertical="center"/>
      <protection locked="0"/>
    </xf>
    <xf numFmtId="0" fontId="12" fillId="6" borderId="22" xfId="2" applyFont="1" applyFill="1" applyBorder="1" applyAlignment="1" applyProtection="1">
      <alignment horizontal="center" vertical="center"/>
      <protection locked="0"/>
    </xf>
    <xf numFmtId="0" fontId="12" fillId="6" borderId="23" xfId="2" applyFont="1" applyFill="1" applyBorder="1" applyAlignment="1" applyProtection="1">
      <alignment horizontal="center"/>
      <protection locked="0"/>
    </xf>
    <xf numFmtId="0" fontId="12" fillId="6" borderId="19" xfId="2" applyFont="1" applyFill="1" applyBorder="1" applyAlignment="1" applyProtection="1">
      <alignment horizontal="center"/>
      <protection locked="0"/>
    </xf>
    <xf numFmtId="0" fontId="12" fillId="6" borderId="26" xfId="2" applyFont="1" applyFill="1" applyBorder="1" applyAlignment="1" applyProtection="1">
      <alignment horizontal="center"/>
      <protection locked="0"/>
    </xf>
    <xf numFmtId="0" fontId="12" fillId="6" borderId="23" xfId="2" applyFont="1" applyFill="1" applyBorder="1" applyAlignment="1" applyProtection="1">
      <alignment horizontal="left" vertical="center" indent="1"/>
      <protection locked="0"/>
    </xf>
    <xf numFmtId="0" fontId="12" fillId="6" borderId="23" xfId="2" applyFont="1" applyFill="1" applyBorder="1" applyAlignment="1" applyProtection="1">
      <alignment horizontal="center" vertical="center" wrapText="1"/>
      <protection locked="0"/>
    </xf>
    <xf numFmtId="0" fontId="12" fillId="6" borderId="26" xfId="2" applyFont="1" applyFill="1" applyBorder="1" applyAlignment="1" applyProtection="1">
      <alignment horizontal="left" vertical="center" indent="1"/>
      <protection locked="0"/>
    </xf>
    <xf numFmtId="0" fontId="12" fillId="6" borderId="27" xfId="2" applyFont="1" applyFill="1" applyBorder="1" applyAlignment="1" applyProtection="1">
      <alignment horizontal="center" vertical="center" wrapText="1"/>
      <protection locked="0"/>
    </xf>
    <xf numFmtId="0" fontId="4" fillId="6" borderId="21" xfId="2" applyFont="1" applyFill="1" applyBorder="1"/>
    <xf numFmtId="0" fontId="12" fillId="6" borderId="29" xfId="2" applyFont="1" applyFill="1" applyBorder="1" applyAlignment="1" applyProtection="1">
      <alignment horizontal="left"/>
      <protection locked="0"/>
    </xf>
    <xf numFmtId="0" fontId="12" fillId="6" borderId="37" xfId="2" applyFont="1" applyFill="1" applyBorder="1" applyAlignment="1" applyProtection="1">
      <alignment horizontal="left"/>
      <protection locked="0"/>
    </xf>
    <xf numFmtId="0" fontId="12" fillId="0" borderId="18"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1" fontId="11" fillId="0" borderId="5" xfId="2" applyNumberFormat="1" applyFont="1" applyBorder="1" applyAlignment="1">
      <alignment horizontal="center" vertical="center" wrapText="1"/>
    </xf>
    <xf numFmtId="0" fontId="1" fillId="0" borderId="22" xfId="2" applyFont="1" applyBorder="1" applyAlignment="1">
      <alignment vertical="center"/>
    </xf>
    <xf numFmtId="1" fontId="1" fillId="7" borderId="69" xfId="2" applyNumberFormat="1" applyFont="1" applyFill="1" applyBorder="1" applyAlignment="1" applyProtection="1">
      <alignment horizontal="center" vertical="center"/>
      <protection locked="0"/>
    </xf>
    <xf numFmtId="1" fontId="1" fillId="7" borderId="45" xfId="2" applyNumberFormat="1" applyFont="1" applyFill="1" applyBorder="1" applyAlignment="1" applyProtection="1">
      <alignment horizontal="center" vertical="center"/>
      <protection locked="0"/>
    </xf>
    <xf numFmtId="1" fontId="1" fillId="7" borderId="46" xfId="2" applyNumberFormat="1" applyFont="1" applyFill="1" applyBorder="1" applyAlignment="1" applyProtection="1">
      <alignment horizontal="center" vertical="center"/>
      <protection locked="0"/>
    </xf>
    <xf numFmtId="1" fontId="1" fillId="7" borderId="47" xfId="2" applyNumberFormat="1" applyFont="1" applyFill="1" applyBorder="1" applyAlignment="1" applyProtection="1">
      <alignment horizontal="center" vertical="center"/>
      <protection locked="0"/>
    </xf>
    <xf numFmtId="1" fontId="11" fillId="0" borderId="5" xfId="0" applyNumberFormat="1" applyFont="1" applyBorder="1" applyAlignment="1">
      <alignment horizontal="center" vertical="center" wrapText="1"/>
    </xf>
    <xf numFmtId="1" fontId="1" fillId="2" borderId="6" xfId="0" applyNumberFormat="1" applyFont="1" applyFill="1" applyBorder="1" applyAlignment="1" applyProtection="1">
      <alignment horizontal="center" vertical="center"/>
      <protection locked="0"/>
    </xf>
    <xf numFmtId="1" fontId="1" fillId="3" borderId="6" xfId="0" applyNumberFormat="1" applyFont="1" applyFill="1" applyBorder="1" applyAlignment="1" applyProtection="1">
      <alignment horizontal="center" vertical="center"/>
    </xf>
    <xf numFmtId="1" fontId="14" fillId="5" borderId="19" xfId="0" applyNumberFormat="1" applyFont="1" applyFill="1" applyBorder="1" applyAlignment="1">
      <alignment horizontal="center" vertical="center"/>
    </xf>
    <xf numFmtId="1" fontId="5" fillId="0" borderId="29" xfId="0" applyNumberFormat="1" applyFont="1" applyBorder="1" applyAlignment="1">
      <alignment horizontal="center" vertical="center" wrapText="1"/>
    </xf>
    <xf numFmtId="1" fontId="5" fillId="0" borderId="31" xfId="0" applyNumberFormat="1" applyFont="1" applyBorder="1" applyAlignment="1">
      <alignment horizontal="center" vertical="center" wrapText="1"/>
    </xf>
    <xf numFmtId="1" fontId="14" fillId="5" borderId="18" xfId="0" applyNumberFormat="1" applyFont="1" applyFill="1" applyBorder="1" applyAlignment="1">
      <alignment horizontal="center"/>
    </xf>
    <xf numFmtId="1" fontId="14" fillId="5" borderId="19" xfId="0" applyNumberFormat="1" applyFont="1" applyFill="1" applyBorder="1" applyAlignment="1">
      <alignment horizontal="center"/>
    </xf>
    <xf numFmtId="1" fontId="14" fillId="5" borderId="22" xfId="0" applyNumberFormat="1" applyFont="1" applyFill="1" applyBorder="1" applyAlignment="1">
      <alignment horizontal="center"/>
    </xf>
    <xf numFmtId="14" fontId="1" fillId="2" borderId="1" xfId="0" applyNumberFormat="1" applyFont="1" applyFill="1" applyBorder="1" applyAlignment="1" applyProtection="1">
      <alignment horizontal="center"/>
      <protection locked="0"/>
    </xf>
    <xf numFmtId="166" fontId="0" fillId="0" borderId="75" xfId="0" applyNumberFormat="1" applyBorder="1"/>
    <xf numFmtId="0" fontId="11" fillId="0" borderId="51" xfId="0" applyFont="1" applyBorder="1" applyAlignment="1">
      <alignment horizontal="center" vertical="center" wrapText="1"/>
    </xf>
    <xf numFmtId="1" fontId="1" fillId="5" borderId="12" xfId="0" applyNumberFormat="1"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shrinkToFit="1"/>
      <protection locked="0"/>
    </xf>
    <xf numFmtId="0" fontId="12" fillId="2" borderId="18" xfId="0" applyFont="1" applyFill="1" applyBorder="1" applyAlignment="1" applyProtection="1">
      <alignment horizontal="center" vertical="center" shrinkToFit="1"/>
      <protection locked="0"/>
    </xf>
    <xf numFmtId="0" fontId="12" fillId="2" borderId="1" xfId="0" applyFont="1" applyFill="1" applyBorder="1" applyAlignment="1">
      <alignment horizontal="center"/>
    </xf>
    <xf numFmtId="0" fontId="12" fillId="0" borderId="1" xfId="0" applyFont="1" applyBorder="1" applyAlignment="1">
      <alignment horizontal="center"/>
    </xf>
    <xf numFmtId="0" fontId="12" fillId="2" borderId="23" xfId="0" applyFont="1" applyFill="1" applyBorder="1" applyAlignment="1" applyProtection="1">
      <alignment horizontal="center"/>
      <protection locked="0"/>
    </xf>
    <xf numFmtId="0" fontId="12" fillId="2" borderId="25" xfId="0" applyFont="1" applyFill="1" applyBorder="1" applyAlignment="1" applyProtection="1">
      <alignment horizontal="center"/>
      <protection locked="0"/>
    </xf>
    <xf numFmtId="0" fontId="12" fillId="2" borderId="27" xfId="0" applyFont="1" applyFill="1" applyBorder="1" applyAlignment="1" applyProtection="1">
      <alignment horizontal="center"/>
      <protection locked="0"/>
    </xf>
    <xf numFmtId="0" fontId="12" fillId="2" borderId="28" xfId="0" applyFont="1" applyFill="1" applyBorder="1" applyAlignment="1" applyProtection="1">
      <alignment horizontal="center"/>
      <protection locked="0"/>
    </xf>
    <xf numFmtId="0" fontId="12" fillId="0" borderId="18" xfId="0" applyFont="1" applyBorder="1" applyAlignment="1" applyProtection="1">
      <alignment horizontal="left" vertical="center"/>
      <protection locked="0"/>
    </xf>
    <xf numFmtId="0" fontId="12" fillId="2" borderId="51" xfId="0" applyFont="1" applyFill="1" applyBorder="1" applyAlignment="1">
      <alignment horizontal="center"/>
    </xf>
    <xf numFmtId="0" fontId="12" fillId="2" borderId="29" xfId="0" applyFont="1" applyFill="1" applyBorder="1" applyAlignment="1">
      <alignment horizontal="center"/>
    </xf>
    <xf numFmtId="0" fontId="12" fillId="2" borderId="14" xfId="0" applyFont="1" applyFill="1" applyBorder="1" applyAlignment="1">
      <alignment horizontal="center"/>
    </xf>
    <xf numFmtId="0" fontId="12" fillId="2" borderId="39" xfId="0" applyFont="1" applyFill="1" applyBorder="1" applyAlignment="1">
      <alignment horizontal="center"/>
    </xf>
    <xf numFmtId="0" fontId="12" fillId="2" borderId="40" xfId="0" applyFont="1" applyFill="1" applyBorder="1" applyAlignment="1">
      <alignment horizontal="center"/>
    </xf>
    <xf numFmtId="0" fontId="12" fillId="2" borderId="16" xfId="0" applyFont="1" applyFill="1" applyBorder="1" applyAlignment="1">
      <alignment horizontal="center"/>
    </xf>
    <xf numFmtId="0" fontId="12" fillId="2" borderId="42" xfId="0" applyFont="1" applyFill="1" applyBorder="1" applyAlignment="1">
      <alignment horizontal="center"/>
    </xf>
    <xf numFmtId="0" fontId="12" fillId="2" borderId="76" xfId="0" applyFont="1" applyFill="1" applyBorder="1" applyAlignment="1">
      <alignment horizontal="center"/>
    </xf>
    <xf numFmtId="0" fontId="12" fillId="2" borderId="22" xfId="0" applyFont="1" applyFill="1" applyBorder="1" applyAlignment="1" applyProtection="1">
      <alignment horizontal="center"/>
      <protection locked="0"/>
    </xf>
    <xf numFmtId="0" fontId="4" fillId="0" borderId="5" xfId="0" applyFont="1" applyBorder="1"/>
    <xf numFmtId="0" fontId="12" fillId="0" borderId="5" xfId="0" applyFont="1" applyBorder="1" applyAlignment="1">
      <alignment horizontal="center"/>
    </xf>
    <xf numFmtId="0" fontId="12" fillId="2" borderId="23"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0" fontId="12" fillId="2" borderId="27"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protection locked="0"/>
    </xf>
    <xf numFmtId="0" fontId="12" fillId="2" borderId="39" xfId="0" applyFont="1" applyFill="1" applyBorder="1" applyAlignment="1" applyProtection="1">
      <alignment horizontal="center"/>
      <protection locked="0"/>
    </xf>
    <xf numFmtId="0" fontId="12" fillId="2" borderId="42" xfId="0" applyFont="1" applyFill="1" applyBorder="1" applyAlignment="1" applyProtection="1">
      <alignment horizontal="center"/>
      <protection locked="0"/>
    </xf>
    <xf numFmtId="0" fontId="12" fillId="2" borderId="37" xfId="0" applyFont="1" applyFill="1" applyBorder="1" applyAlignment="1">
      <alignment horizontal="center"/>
    </xf>
    <xf numFmtId="0" fontId="12" fillId="2" borderId="77" xfId="0" applyFont="1" applyFill="1" applyBorder="1" applyAlignment="1">
      <alignment horizontal="center"/>
    </xf>
    <xf numFmtId="0" fontId="12" fillId="2" borderId="31" xfId="0" applyFont="1" applyFill="1" applyBorder="1" applyAlignment="1" applyProtection="1">
      <alignment horizontal="center"/>
      <protection locked="0"/>
    </xf>
    <xf numFmtId="0" fontId="12" fillId="2" borderId="20" xfId="0" applyFont="1" applyFill="1" applyBorder="1" applyAlignment="1" applyProtection="1">
      <alignment horizontal="center"/>
      <protection locked="0"/>
    </xf>
    <xf numFmtId="0" fontId="12" fillId="0" borderId="0" xfId="0" applyFont="1" applyAlignment="1">
      <alignment horizontal="center"/>
    </xf>
    <xf numFmtId="0" fontId="4" fillId="0" borderId="0" xfId="0" applyFont="1" applyAlignment="1"/>
    <xf numFmtId="0" fontId="4" fillId="0" borderId="0" xfId="0" applyFont="1" applyAlignment="1">
      <alignment vertical="top" wrapText="1"/>
    </xf>
    <xf numFmtId="0" fontId="1" fillId="2" borderId="3" xfId="2" applyFont="1" applyFill="1" applyBorder="1" applyAlignment="1" applyProtection="1">
      <alignment horizontal="center"/>
      <protection locked="0"/>
    </xf>
    <xf numFmtId="0" fontId="1" fillId="2" borderId="2" xfId="2" applyFont="1" applyFill="1" applyBorder="1" applyAlignment="1" applyProtection="1">
      <alignment horizontal="center"/>
      <protection locked="0"/>
    </xf>
    <xf numFmtId="0" fontId="3" fillId="0" borderId="1" xfId="2" applyFont="1" applyBorder="1" applyAlignment="1">
      <alignment horizontal="left" vertical="center"/>
    </xf>
    <xf numFmtId="0" fontId="4" fillId="0" borderId="1" xfId="2" applyFont="1" applyBorder="1" applyAlignment="1">
      <alignment horizontal="left"/>
    </xf>
    <xf numFmtId="0" fontId="3" fillId="0" borderId="3" xfId="2" applyFont="1" applyBorder="1" applyAlignment="1">
      <alignment horizontal="left" vertical="center"/>
    </xf>
    <xf numFmtId="0" fontId="4" fillId="0" borderId="2" xfId="2" applyFont="1" applyBorder="1"/>
    <xf numFmtId="0" fontId="1" fillId="2" borderId="20" xfId="2" applyFont="1" applyFill="1" applyBorder="1" applyAlignment="1" applyProtection="1">
      <alignment horizontal="center"/>
      <protection locked="0"/>
    </xf>
    <xf numFmtId="0" fontId="1" fillId="2" borderId="21" xfId="2" applyFont="1" applyFill="1" applyBorder="1" applyAlignment="1" applyProtection="1">
      <alignment horizontal="center"/>
      <protection locked="0"/>
    </xf>
    <xf numFmtId="0" fontId="7" fillId="0" borderId="52" xfId="2" applyFont="1" applyBorder="1" applyAlignment="1">
      <alignment horizontal="center" wrapText="1"/>
    </xf>
    <xf numFmtId="0" fontId="7" fillId="0" borderId="53" xfId="2" applyFont="1" applyBorder="1" applyAlignment="1">
      <alignment horizontal="center" wrapText="1"/>
    </xf>
    <xf numFmtId="0" fontId="3" fillId="0" borderId="1" xfId="2" applyFont="1" applyBorder="1" applyAlignment="1">
      <alignment horizontal="left" vertical="center" wrapText="1"/>
    </xf>
    <xf numFmtId="0" fontId="4" fillId="0" borderId="3" xfId="2" applyFont="1" applyBorder="1" applyAlignment="1">
      <alignment horizontal="left"/>
    </xf>
    <xf numFmtId="3" fontId="1" fillId="2" borderId="7" xfId="2" applyNumberFormat="1" applyFont="1" applyFill="1" applyBorder="1" applyAlignment="1" applyProtection="1">
      <alignment horizontal="center" vertical="center"/>
      <protection locked="0"/>
    </xf>
    <xf numFmtId="0" fontId="1" fillId="2" borderId="8" xfId="2" applyFont="1" applyFill="1" applyBorder="1" applyAlignment="1" applyProtection="1">
      <alignment horizontal="center" vertical="center"/>
      <protection locked="0"/>
    </xf>
    <xf numFmtId="0" fontId="1" fillId="2" borderId="7" xfId="2" applyFont="1" applyFill="1" applyBorder="1" applyAlignment="1" applyProtection="1">
      <alignment horizontal="center" vertical="center"/>
      <protection locked="0"/>
    </xf>
    <xf numFmtId="0" fontId="3" fillId="0" borderId="52" xfId="2" applyFont="1" applyBorder="1" applyAlignment="1">
      <alignment horizontal="center" wrapText="1"/>
    </xf>
    <xf numFmtId="0" fontId="3" fillId="0" borderId="53" xfId="2" applyFont="1" applyBorder="1" applyAlignment="1">
      <alignment horizontal="center" wrapText="1"/>
    </xf>
    <xf numFmtId="0" fontId="4" fillId="4" borderId="7" xfId="2" applyFont="1" applyFill="1" applyBorder="1" applyAlignment="1" applyProtection="1">
      <alignment horizontal="left" vertical="center" wrapText="1"/>
    </xf>
    <xf numFmtId="0" fontId="4" fillId="4" borderId="10" xfId="2" applyFont="1" applyFill="1" applyBorder="1" applyAlignment="1" applyProtection="1">
      <alignment horizontal="left" vertical="center" wrapText="1"/>
    </xf>
    <xf numFmtId="0" fontId="4" fillId="4" borderId="8" xfId="2" applyFont="1" applyFill="1" applyBorder="1" applyAlignment="1" applyProtection="1">
      <alignment horizontal="left" vertical="center" wrapText="1"/>
    </xf>
    <xf numFmtId="0" fontId="14" fillId="0" borderId="3" xfId="2" applyBorder="1" applyAlignment="1">
      <alignment horizontal="left"/>
    </xf>
    <xf numFmtId="1" fontId="1" fillId="2" borderId="7" xfId="2" applyNumberFormat="1" applyFont="1" applyFill="1" applyBorder="1" applyAlignment="1" applyProtection="1">
      <alignment horizontal="center" vertical="center"/>
      <protection locked="0"/>
    </xf>
    <xf numFmtId="1" fontId="1" fillId="2" borderId="8" xfId="2" applyNumberFormat="1" applyFont="1" applyFill="1" applyBorder="1" applyAlignment="1" applyProtection="1">
      <alignment horizontal="center" vertical="center"/>
      <protection locked="0"/>
    </xf>
    <xf numFmtId="3" fontId="1" fillId="2" borderId="7" xfId="2" quotePrefix="1" applyNumberFormat="1" applyFont="1" applyFill="1" applyBorder="1" applyAlignment="1" applyProtection="1">
      <alignment horizontal="center" vertical="center"/>
      <protection locked="0"/>
    </xf>
    <xf numFmtId="1" fontId="11" fillId="0" borderId="5" xfId="2" applyNumberFormat="1" applyFont="1" applyBorder="1" applyAlignment="1">
      <alignment horizontal="center" vertical="center" wrapText="1"/>
    </xf>
    <xf numFmtId="1" fontId="14" fillId="0" borderId="0" xfId="2" applyNumberFormat="1" applyBorder="1" applyAlignment="1">
      <alignment horizontal="center" vertical="center"/>
    </xf>
    <xf numFmtId="1" fontId="1" fillId="0" borderId="7" xfId="2" applyNumberFormat="1" applyFont="1" applyBorder="1" applyAlignment="1">
      <alignment horizontal="center" vertical="center"/>
    </xf>
    <xf numFmtId="1" fontId="1" fillId="0" borderId="8" xfId="2" applyNumberFormat="1" applyFont="1" applyBorder="1" applyAlignment="1">
      <alignment horizontal="center" vertical="center"/>
    </xf>
    <xf numFmtId="1" fontId="1" fillId="2" borderId="7" xfId="2" applyNumberFormat="1" applyFont="1" applyFill="1" applyBorder="1" applyAlignment="1" applyProtection="1">
      <alignment horizontal="center"/>
      <protection locked="0"/>
    </xf>
    <xf numFmtId="1" fontId="1" fillId="2" borderId="8" xfId="2" applyNumberFormat="1" applyFont="1" applyFill="1" applyBorder="1" applyAlignment="1" applyProtection="1">
      <alignment horizontal="center"/>
      <protection locked="0"/>
    </xf>
    <xf numFmtId="0" fontId="5" fillId="0" borderId="17" xfId="2" applyFont="1" applyBorder="1" applyAlignment="1">
      <alignment vertical="center" wrapText="1"/>
    </xf>
    <xf numFmtId="0" fontId="14" fillId="0" borderId="12" xfId="2" applyBorder="1" applyAlignment="1">
      <alignment vertical="center"/>
    </xf>
    <xf numFmtId="0" fontId="14" fillId="0" borderId="20" xfId="2" applyBorder="1" applyAlignment="1">
      <alignment vertical="center"/>
    </xf>
    <xf numFmtId="0" fontId="14" fillId="0" borderId="21" xfId="2" applyBorder="1" applyAlignment="1">
      <alignment vertical="center"/>
    </xf>
    <xf numFmtId="1" fontId="5" fillId="0" borderId="29" xfId="2" applyNumberFormat="1" applyFont="1" applyBorder="1" applyAlignment="1">
      <alignment horizontal="center" vertical="center" wrapText="1"/>
    </xf>
    <xf numFmtId="1" fontId="4" fillId="0" borderId="24" xfId="2" applyNumberFormat="1" applyFont="1" applyBorder="1" applyAlignment="1">
      <alignment horizontal="center" vertical="center" wrapText="1"/>
    </xf>
    <xf numFmtId="0" fontId="5" fillId="0" borderId="18" xfId="2" applyFont="1" applyFill="1" applyBorder="1" applyAlignment="1">
      <alignment horizontal="center" vertical="center" wrapText="1"/>
    </xf>
    <xf numFmtId="0" fontId="5" fillId="0" borderId="22" xfId="2" applyFont="1" applyFill="1" applyBorder="1" applyAlignment="1">
      <alignment horizontal="center" vertical="center" wrapText="1"/>
    </xf>
    <xf numFmtId="0" fontId="5" fillId="0" borderId="18"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18" xfId="2" applyFont="1" applyBorder="1" applyAlignment="1">
      <alignment horizontal="center" vertical="center"/>
    </xf>
    <xf numFmtId="0" fontId="5" fillId="0" borderId="22" xfId="2" applyFont="1" applyBorder="1" applyAlignment="1">
      <alignment horizontal="center" vertical="center"/>
    </xf>
    <xf numFmtId="0" fontId="3" fillId="0" borderId="18" xfId="2" applyFont="1" applyBorder="1" applyAlignment="1">
      <alignment vertical="center"/>
    </xf>
    <xf numFmtId="0" fontId="1" fillId="0" borderId="19" xfId="2" applyFont="1" applyBorder="1" applyAlignment="1">
      <alignment vertical="center"/>
    </xf>
    <xf numFmtId="0" fontId="1" fillId="0" borderId="22" xfId="2" applyFont="1" applyBorder="1" applyAlignment="1">
      <alignment vertical="center"/>
    </xf>
    <xf numFmtId="0" fontId="8" fillId="0" borderId="17" xfId="2" applyFont="1" applyBorder="1" applyAlignment="1">
      <alignment vertical="center" wrapText="1"/>
    </xf>
    <xf numFmtId="0" fontId="1" fillId="0" borderId="5" xfId="2" applyFont="1" applyBorder="1" applyAlignment="1">
      <alignment vertical="center" wrapText="1"/>
    </xf>
    <xf numFmtId="0" fontId="1" fillId="0" borderId="20" xfId="2" applyFont="1" applyBorder="1" applyAlignment="1">
      <alignment vertical="center" wrapText="1"/>
    </xf>
    <xf numFmtId="1" fontId="1" fillId="3" borderId="17" xfId="2" applyNumberFormat="1" applyFont="1" applyFill="1" applyBorder="1" applyAlignment="1">
      <alignment horizontal="center" vertical="center"/>
    </xf>
    <xf numFmtId="1" fontId="1" fillId="3" borderId="5" xfId="2" applyNumberFormat="1" applyFont="1" applyFill="1" applyBorder="1" applyAlignment="1">
      <alignment horizontal="center" vertical="center"/>
    </xf>
    <xf numFmtId="1" fontId="1" fillId="3" borderId="20" xfId="2" applyNumberFormat="1" applyFont="1" applyFill="1" applyBorder="1" applyAlignment="1">
      <alignment horizontal="center" vertical="center"/>
    </xf>
    <xf numFmtId="1" fontId="1" fillId="7" borderId="64" xfId="2" applyNumberFormat="1" applyFont="1" applyFill="1" applyBorder="1" applyAlignment="1" applyProtection="1">
      <alignment horizontal="center" vertical="center"/>
      <protection locked="0"/>
    </xf>
    <xf numFmtId="1" fontId="1" fillId="2" borderId="66" xfId="2" applyNumberFormat="1" applyFont="1" applyFill="1" applyBorder="1" applyAlignment="1" applyProtection="1">
      <alignment horizontal="center" vertical="center"/>
      <protection locked="0"/>
    </xf>
    <xf numFmtId="1" fontId="1" fillId="2" borderId="68" xfId="2" applyNumberFormat="1" applyFont="1" applyFill="1" applyBorder="1" applyAlignment="1" applyProtection="1">
      <alignment horizontal="center" vertical="center"/>
      <protection locked="0"/>
    </xf>
    <xf numFmtId="1" fontId="1" fillId="7" borderId="65" xfId="2" applyNumberFormat="1" applyFont="1" applyFill="1" applyBorder="1" applyAlignment="1" applyProtection="1">
      <alignment horizontal="center" vertical="center"/>
      <protection locked="0"/>
    </xf>
    <xf numFmtId="1" fontId="1" fillId="7" borderId="67" xfId="2" applyNumberFormat="1" applyFont="1" applyFill="1" applyBorder="1" applyAlignment="1" applyProtection="1">
      <alignment horizontal="center" vertical="center"/>
      <protection locked="0"/>
    </xf>
    <xf numFmtId="1" fontId="1" fillId="7" borderId="69" xfId="2" applyNumberFormat="1" applyFont="1" applyFill="1" applyBorder="1" applyAlignment="1" applyProtection="1">
      <alignment horizontal="center" vertical="center"/>
      <protection locked="0"/>
    </xf>
    <xf numFmtId="0" fontId="3" fillId="0" borderId="18" xfId="2" applyFont="1" applyBorder="1" applyAlignment="1">
      <alignment horizontal="center" vertical="center"/>
    </xf>
    <xf numFmtId="0" fontId="3" fillId="0" borderId="19" xfId="2" applyFont="1" applyBorder="1" applyAlignment="1">
      <alignment horizontal="center" vertical="center"/>
    </xf>
    <xf numFmtId="0" fontId="3" fillId="0" borderId="22" xfId="2" applyFont="1" applyBorder="1" applyAlignment="1">
      <alignment horizontal="center" vertical="center"/>
    </xf>
    <xf numFmtId="0" fontId="12" fillId="0" borderId="30" xfId="2" applyFont="1" applyFill="1" applyBorder="1" applyAlignment="1"/>
    <xf numFmtId="0" fontId="12" fillId="0" borderId="4" xfId="2" applyFont="1" applyFill="1" applyBorder="1" applyAlignment="1"/>
    <xf numFmtId="0" fontId="12" fillId="0" borderId="2" xfId="2" applyFont="1" applyFill="1" applyBorder="1" applyAlignment="1"/>
    <xf numFmtId="0" fontId="12" fillId="0" borderId="4" xfId="2" applyFont="1" applyBorder="1" applyAlignment="1"/>
    <xf numFmtId="0" fontId="12" fillId="0" borderId="2" xfId="2" applyFont="1" applyBorder="1" applyAlignment="1"/>
    <xf numFmtId="0" fontId="12" fillId="0" borderId="30" xfId="2" applyFont="1" applyBorder="1" applyAlignment="1"/>
    <xf numFmtId="1" fontId="1" fillId="5" borderId="17" xfId="2" applyNumberFormat="1" applyFont="1" applyFill="1" applyBorder="1" applyAlignment="1">
      <alignment horizontal="center"/>
    </xf>
    <xf numFmtId="1" fontId="1" fillId="0" borderId="5" xfId="2" applyNumberFormat="1" applyFont="1" applyBorder="1" applyAlignment="1">
      <alignment horizontal="center"/>
    </xf>
    <xf numFmtId="0" fontId="8" fillId="0" borderId="18" xfId="2" applyFont="1" applyBorder="1" applyAlignment="1">
      <alignment vertical="center"/>
    </xf>
    <xf numFmtId="0" fontId="8" fillId="0" borderId="19" xfId="2" applyFont="1" applyBorder="1" applyAlignment="1">
      <alignment vertical="center"/>
    </xf>
    <xf numFmtId="0" fontId="8" fillId="0" borderId="22" xfId="2" applyFont="1" applyBorder="1" applyAlignment="1">
      <alignment vertical="center"/>
    </xf>
    <xf numFmtId="1" fontId="1" fillId="5" borderId="5" xfId="2" applyNumberFormat="1" applyFont="1" applyFill="1" applyBorder="1" applyAlignment="1">
      <alignment horizontal="center"/>
    </xf>
    <xf numFmtId="0" fontId="5" fillId="0" borderId="5" xfId="2" applyFont="1" applyBorder="1" applyAlignment="1">
      <alignment vertical="center" wrapText="1"/>
    </xf>
    <xf numFmtId="0" fontId="14" fillId="0" borderId="6" xfId="2" applyBorder="1" applyAlignment="1">
      <alignment vertical="center"/>
    </xf>
    <xf numFmtId="1" fontId="5" fillId="0" borderId="31" xfId="2" applyNumberFormat="1" applyFont="1" applyBorder="1" applyAlignment="1">
      <alignment horizontal="center" vertical="center" wrapText="1"/>
    </xf>
    <xf numFmtId="1" fontId="5" fillId="0" borderId="32" xfId="2" applyNumberFormat="1" applyFont="1" applyBorder="1" applyAlignment="1">
      <alignment horizontal="center" vertical="center" wrapText="1"/>
    </xf>
    <xf numFmtId="0" fontId="5" fillId="0" borderId="19" xfId="2" applyFont="1" applyFill="1" applyBorder="1" applyAlignment="1">
      <alignment horizontal="center" vertical="center" wrapText="1"/>
    </xf>
    <xf numFmtId="0" fontId="5" fillId="0" borderId="19" xfId="2" applyFont="1" applyBorder="1" applyAlignment="1">
      <alignment horizontal="center" vertical="center"/>
    </xf>
    <xf numFmtId="1" fontId="1" fillId="3" borderId="33" xfId="2" applyNumberFormat="1" applyFont="1" applyFill="1" applyBorder="1" applyAlignment="1">
      <alignment horizontal="center" vertical="center" wrapText="1"/>
    </xf>
    <xf numFmtId="1" fontId="1" fillId="3" borderId="34" xfId="2" applyNumberFormat="1" applyFont="1" applyFill="1" applyBorder="1" applyAlignment="1">
      <alignment horizontal="center" vertical="center" wrapText="1"/>
    </xf>
    <xf numFmtId="1" fontId="1" fillId="3" borderId="35" xfId="2" applyNumberFormat="1" applyFont="1" applyFill="1" applyBorder="1" applyAlignment="1">
      <alignment horizontal="center" vertical="center" wrapText="1"/>
    </xf>
    <xf numFmtId="0" fontId="3" fillId="0" borderId="18" xfId="2" applyFont="1" applyBorder="1" applyAlignment="1">
      <alignment vertical="center" wrapText="1"/>
    </xf>
    <xf numFmtId="0" fontId="3" fillId="0" borderId="19" xfId="2" applyFont="1" applyBorder="1" applyAlignment="1">
      <alignment vertical="center" wrapText="1"/>
    </xf>
    <xf numFmtId="0" fontId="3" fillId="0" borderId="22" xfId="2" applyFont="1" applyBorder="1" applyAlignment="1">
      <alignment vertical="center" wrapText="1"/>
    </xf>
    <xf numFmtId="0" fontId="3" fillId="0" borderId="19" xfId="2" applyFont="1" applyBorder="1" applyAlignment="1">
      <alignment vertical="center"/>
    </xf>
    <xf numFmtId="0" fontId="3" fillId="0" borderId="22" xfId="2" applyFont="1" applyBorder="1" applyAlignment="1">
      <alignment vertical="center"/>
    </xf>
    <xf numFmtId="0" fontId="8" fillId="0" borderId="18" xfId="2" applyFont="1" applyBorder="1" applyAlignment="1">
      <alignment vertical="center" wrapText="1"/>
    </xf>
    <xf numFmtId="0" fontId="8" fillId="0" borderId="19" xfId="2" applyFont="1" applyBorder="1" applyAlignment="1">
      <alignment vertical="center" wrapText="1"/>
    </xf>
    <xf numFmtId="0" fontId="8" fillId="0" borderId="22" xfId="2" applyFont="1" applyBorder="1" applyAlignment="1">
      <alignment vertical="center" wrapText="1"/>
    </xf>
    <xf numFmtId="1" fontId="1" fillId="3" borderId="0" xfId="2" applyNumberFormat="1" applyFont="1" applyFill="1" applyBorder="1" applyAlignment="1">
      <alignment horizontal="center" vertical="center"/>
    </xf>
    <xf numFmtId="1" fontId="1" fillId="3" borderId="30" xfId="2" applyNumberFormat="1" applyFont="1" applyFill="1" applyBorder="1" applyAlignment="1">
      <alignment horizontal="center" vertical="center"/>
    </xf>
    <xf numFmtId="1" fontId="1" fillId="7" borderId="45" xfId="2" applyNumberFormat="1" applyFont="1" applyFill="1" applyBorder="1" applyAlignment="1" applyProtection="1">
      <alignment horizontal="center" vertical="center"/>
      <protection locked="0"/>
    </xf>
    <xf numFmtId="1" fontId="1" fillId="7" borderId="46" xfId="2" applyNumberFormat="1" applyFont="1" applyFill="1" applyBorder="1" applyAlignment="1" applyProtection="1">
      <alignment horizontal="center" vertical="center"/>
      <protection locked="0"/>
    </xf>
    <xf numFmtId="1" fontId="1" fillId="7" borderId="47" xfId="2" applyNumberFormat="1" applyFont="1" applyFill="1" applyBorder="1" applyAlignment="1" applyProtection="1">
      <alignment horizontal="center" vertical="center"/>
      <protection locked="0"/>
    </xf>
    <xf numFmtId="0" fontId="3" fillId="0" borderId="18" xfId="2" applyFont="1" applyBorder="1" applyAlignment="1" applyProtection="1">
      <alignment vertical="center"/>
      <protection locked="0"/>
    </xf>
    <xf numFmtId="0" fontId="3" fillId="0" borderId="19" xfId="2" applyFont="1" applyBorder="1" applyAlignment="1" applyProtection="1">
      <alignment vertical="center"/>
      <protection locked="0"/>
    </xf>
    <xf numFmtId="0" fontId="3" fillId="0" borderId="22" xfId="2" applyFont="1" applyBorder="1" applyAlignment="1" applyProtection="1">
      <alignment vertical="center"/>
      <protection locked="0"/>
    </xf>
    <xf numFmtId="0" fontId="8" fillId="0" borderId="18" xfId="2" applyFont="1" applyBorder="1" applyAlignment="1" applyProtection="1">
      <alignment vertical="center" wrapText="1"/>
      <protection locked="0"/>
    </xf>
    <xf numFmtId="0" fontId="8" fillId="0" borderId="19" xfId="2" applyFont="1" applyBorder="1" applyAlignment="1" applyProtection="1">
      <alignment vertical="center" wrapText="1"/>
      <protection locked="0"/>
    </xf>
    <xf numFmtId="0" fontId="8" fillId="0" borderId="22" xfId="2" applyFont="1" applyBorder="1" applyAlignment="1" applyProtection="1">
      <alignment vertical="center" wrapText="1"/>
      <protection locked="0"/>
    </xf>
    <xf numFmtId="1" fontId="1" fillId="5" borderId="33" xfId="2" applyNumberFormat="1" applyFont="1" applyFill="1" applyBorder="1" applyAlignment="1" applyProtection="1">
      <alignment horizontal="center" vertical="center"/>
      <protection locked="0"/>
    </xf>
    <xf numFmtId="1" fontId="1" fillId="5" borderId="34" xfId="2" applyNumberFormat="1" applyFont="1" applyFill="1" applyBorder="1" applyAlignment="1" applyProtection="1">
      <alignment horizontal="center" vertical="center"/>
      <protection locked="0"/>
    </xf>
    <xf numFmtId="1" fontId="1" fillId="5" borderId="35" xfId="2" applyNumberFormat="1" applyFont="1" applyFill="1" applyBorder="1" applyAlignment="1" applyProtection="1">
      <alignment horizontal="center" vertical="center"/>
      <protection locked="0"/>
    </xf>
    <xf numFmtId="0" fontId="5" fillId="6" borderId="18" xfId="2" applyFont="1" applyFill="1" applyBorder="1" applyAlignment="1">
      <alignment horizontal="center" vertical="center"/>
    </xf>
    <xf numFmtId="0" fontId="5" fillId="6" borderId="22" xfId="2" applyFont="1" applyFill="1" applyBorder="1" applyAlignment="1">
      <alignment horizontal="center" vertical="center"/>
    </xf>
    <xf numFmtId="0" fontId="1" fillId="0" borderId="12" xfId="2" applyFont="1" applyBorder="1" applyAlignment="1">
      <alignment vertical="center"/>
    </xf>
    <xf numFmtId="0" fontId="1" fillId="0" borderId="20" xfId="2" applyFont="1" applyBorder="1" applyAlignment="1">
      <alignment vertical="center"/>
    </xf>
    <xf numFmtId="0" fontId="1" fillId="0" borderId="21" xfId="2" applyFont="1" applyBorder="1" applyAlignment="1">
      <alignment vertical="center"/>
    </xf>
    <xf numFmtId="1" fontId="5" fillId="0" borderId="24" xfId="2" applyNumberFormat="1" applyFont="1" applyBorder="1" applyAlignment="1">
      <alignment horizontal="center" vertical="center" wrapText="1"/>
    </xf>
    <xf numFmtId="0" fontId="5" fillId="6" borderId="18" xfId="2" applyFont="1" applyFill="1" applyBorder="1" applyAlignment="1">
      <alignment horizontal="center" vertical="center" wrapText="1"/>
    </xf>
    <xf numFmtId="0" fontId="5" fillId="6" borderId="22" xfId="2" applyFont="1" applyFill="1" applyBorder="1" applyAlignment="1">
      <alignment horizontal="center" vertical="center" wrapText="1"/>
    </xf>
    <xf numFmtId="0" fontId="8" fillId="0" borderId="3" xfId="2" applyFont="1" applyBorder="1" applyAlignment="1">
      <alignment vertical="center" wrapText="1"/>
    </xf>
    <xf numFmtId="0" fontId="1" fillId="0" borderId="74" xfId="2" applyFont="1" applyBorder="1" applyAlignment="1">
      <alignment vertical="center"/>
    </xf>
    <xf numFmtId="0" fontId="12" fillId="6" borderId="4" xfId="2" applyFont="1" applyFill="1" applyBorder="1" applyAlignment="1"/>
    <xf numFmtId="0" fontId="12" fillId="6" borderId="2" xfId="2" applyFont="1" applyFill="1" applyBorder="1" applyAlignment="1"/>
    <xf numFmtId="0" fontId="8" fillId="0" borderId="5" xfId="2" applyFont="1" applyBorder="1" applyAlignment="1">
      <alignment vertical="center" wrapText="1"/>
    </xf>
    <xf numFmtId="1" fontId="1" fillId="5" borderId="5" xfId="2" applyNumberFormat="1" applyFont="1" applyFill="1" applyBorder="1" applyAlignment="1">
      <alignment horizontal="center" vertical="center"/>
    </xf>
    <xf numFmtId="1" fontId="1" fillId="5" borderId="20" xfId="2" applyNumberFormat="1" applyFont="1" applyFill="1" applyBorder="1" applyAlignment="1">
      <alignment horizontal="center" vertical="center"/>
    </xf>
    <xf numFmtId="1" fontId="1" fillId="5" borderId="17" xfId="2" applyNumberFormat="1" applyFont="1" applyFill="1" applyBorder="1" applyAlignment="1">
      <alignment horizontal="center" vertical="center"/>
    </xf>
    <xf numFmtId="0" fontId="8" fillId="0" borderId="18"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22" xfId="2" applyFont="1" applyBorder="1" applyAlignment="1">
      <alignment horizontal="center" vertical="center" wrapText="1"/>
    </xf>
    <xf numFmtId="1" fontId="1" fillId="5" borderId="33" xfId="2" applyNumberFormat="1" applyFont="1" applyFill="1" applyBorder="1" applyAlignment="1">
      <alignment horizontal="center" vertical="center"/>
    </xf>
    <xf numFmtId="1" fontId="1" fillId="5" borderId="34" xfId="2" applyNumberFormat="1" applyFont="1" applyFill="1" applyBorder="1" applyAlignment="1">
      <alignment horizontal="center" vertical="center"/>
    </xf>
    <xf numFmtId="1" fontId="1" fillId="5" borderId="35" xfId="2" applyNumberFormat="1" applyFont="1" applyFill="1" applyBorder="1" applyAlignment="1">
      <alignment horizontal="center" vertical="center"/>
    </xf>
    <xf numFmtId="0" fontId="5" fillId="0" borderId="17" xfId="0" applyFont="1" applyBorder="1" applyAlignment="1">
      <alignment vertical="center" wrapText="1"/>
    </xf>
    <xf numFmtId="0" fontId="3" fillId="0" borderId="1" xfId="0" applyFont="1" applyBorder="1" applyAlignment="1">
      <alignment horizontal="left" vertical="center" wrapText="1"/>
    </xf>
    <xf numFmtId="1" fontId="1" fillId="3" borderId="7" xfId="0" applyNumberFormat="1" applyFont="1" applyFill="1" applyBorder="1" applyAlignment="1" applyProtection="1">
      <alignment horizontal="center" vertical="center"/>
    </xf>
    <xf numFmtId="1" fontId="1" fillId="3" borderId="10" xfId="0" applyNumberFormat="1" applyFont="1" applyFill="1" applyBorder="1" applyAlignment="1" applyProtection="1">
      <alignment horizontal="center" vertical="center"/>
    </xf>
    <xf numFmtId="1" fontId="1" fillId="3" borderId="8" xfId="0" applyNumberFormat="1" applyFont="1" applyFill="1" applyBorder="1" applyAlignment="1" applyProtection="1">
      <alignment horizontal="center" vertical="center"/>
    </xf>
    <xf numFmtId="1" fontId="1" fillId="2" borderId="7" xfId="0" applyNumberFormat="1" applyFont="1" applyFill="1" applyBorder="1" applyAlignment="1" applyProtection="1">
      <alignment horizontal="center" vertical="center"/>
      <protection locked="0"/>
    </xf>
    <xf numFmtId="1" fontId="1" fillId="2" borderId="8" xfId="0" applyNumberFormat="1" applyFont="1" applyFill="1" applyBorder="1" applyAlignment="1" applyProtection="1">
      <alignment horizontal="center" vertical="center"/>
      <protection locked="0"/>
    </xf>
    <xf numFmtId="0" fontId="4" fillId="4" borderId="7" xfId="0" applyFont="1" applyFill="1" applyBorder="1" applyAlignment="1" applyProtection="1">
      <alignment horizontal="left" vertical="center" wrapText="1"/>
    </xf>
    <xf numFmtId="0" fontId="4" fillId="4" borderId="10" xfId="0" applyFont="1" applyFill="1" applyBorder="1" applyAlignment="1" applyProtection="1">
      <alignment horizontal="left" vertical="center" wrapText="1"/>
    </xf>
    <xf numFmtId="0" fontId="4" fillId="4" borderId="8" xfId="0" applyFont="1" applyFill="1" applyBorder="1" applyAlignment="1" applyProtection="1">
      <alignment horizontal="lef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18" xfId="0" applyFont="1" applyBorder="1" applyAlignment="1" applyProtection="1">
      <alignment vertical="center"/>
    </xf>
    <xf numFmtId="0" fontId="3" fillId="0" borderId="19" xfId="0" applyFont="1" applyBorder="1" applyAlignment="1" applyProtection="1">
      <alignment vertical="center"/>
    </xf>
    <xf numFmtId="0" fontId="3" fillId="0" borderId="22" xfId="0" applyFont="1" applyBorder="1" applyAlignment="1" applyProtection="1">
      <alignment vertical="center"/>
    </xf>
    <xf numFmtId="0" fontId="8" fillId="0" borderId="18" xfId="0" applyFont="1" applyBorder="1" applyAlignment="1" applyProtection="1">
      <alignment vertical="center" wrapText="1"/>
    </xf>
    <xf numFmtId="0" fontId="8" fillId="0" borderId="19" xfId="0" applyFont="1" applyBorder="1" applyAlignment="1" applyProtection="1">
      <alignment vertical="center" wrapText="1"/>
    </xf>
    <xf numFmtId="0" fontId="8" fillId="0" borderId="22" xfId="0" applyFont="1" applyBorder="1" applyAlignment="1" applyProtection="1">
      <alignment vertical="center" wrapText="1"/>
    </xf>
    <xf numFmtId="1" fontId="14" fillId="5" borderId="18" xfId="0" applyNumberFormat="1" applyFont="1" applyFill="1" applyBorder="1" applyAlignment="1">
      <alignment horizontal="center" vertical="center"/>
    </xf>
    <xf numFmtId="1" fontId="14" fillId="5" borderId="19" xfId="0" applyNumberFormat="1" applyFont="1" applyFill="1" applyBorder="1" applyAlignment="1">
      <alignment horizontal="center" vertical="center"/>
    </xf>
    <xf numFmtId="1" fontId="14" fillId="5" borderId="22" xfId="0" applyNumberFormat="1" applyFont="1" applyFill="1" applyBorder="1" applyAlignment="1">
      <alignment horizontal="center" vertical="center"/>
    </xf>
    <xf numFmtId="1" fontId="1" fillId="2" borderId="12" xfId="0" applyNumberFormat="1" applyFont="1" applyFill="1" applyBorder="1" applyAlignment="1" applyProtection="1">
      <alignment horizontal="center" vertical="center"/>
      <protection locked="0"/>
    </xf>
    <xf numFmtId="1" fontId="1" fillId="2" borderId="6" xfId="0" applyNumberFormat="1" applyFont="1" applyFill="1" applyBorder="1" applyAlignment="1" applyProtection="1">
      <alignment horizontal="center" vertical="center"/>
      <protection locked="0"/>
    </xf>
    <xf numFmtId="1" fontId="1" fillId="2" borderId="21" xfId="0" applyNumberFormat="1" applyFont="1" applyFill="1" applyBorder="1" applyAlignment="1" applyProtection="1">
      <alignment horizontal="center" vertical="center"/>
      <protection locked="0"/>
    </xf>
    <xf numFmtId="1" fontId="1" fillId="2" borderId="18" xfId="0" applyNumberFormat="1"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22" xfId="0" applyBorder="1" applyAlignment="1">
      <alignment horizontal="center" vertical="center"/>
    </xf>
    <xf numFmtId="0" fontId="5" fillId="0" borderId="18" xfId="0" applyFont="1" applyBorder="1" applyAlignment="1">
      <alignment horizontal="center" vertical="center" wrapText="1"/>
    </xf>
    <xf numFmtId="0" fontId="5" fillId="0" borderId="22" xfId="0" applyFont="1" applyBorder="1" applyAlignment="1">
      <alignment horizontal="center" vertical="center" wrapText="1"/>
    </xf>
    <xf numFmtId="1" fontId="14" fillId="3" borderId="12" xfId="0" applyNumberFormat="1" applyFont="1" applyFill="1" applyBorder="1" applyAlignment="1" applyProtection="1">
      <alignment horizontal="center" vertical="center"/>
    </xf>
    <xf numFmtId="1" fontId="14" fillId="3" borderId="6" xfId="0" applyNumberFormat="1" applyFont="1" applyFill="1" applyBorder="1" applyAlignment="1" applyProtection="1">
      <alignment horizontal="center" vertical="center"/>
    </xf>
    <xf numFmtId="1" fontId="14" fillId="3" borderId="21" xfId="0" applyNumberFormat="1" applyFont="1" applyFill="1" applyBorder="1" applyAlignment="1" applyProtection="1">
      <alignment horizontal="center" vertical="center"/>
    </xf>
    <xf numFmtId="0" fontId="5" fillId="0" borderId="5" xfId="0" applyFont="1" applyBorder="1" applyAlignment="1" applyProtection="1">
      <alignment vertical="center" wrapText="1"/>
    </xf>
    <xf numFmtId="0" fontId="1" fillId="0" borderId="6" xfId="0" applyFont="1" applyBorder="1" applyAlignment="1" applyProtection="1">
      <alignment vertical="center"/>
    </xf>
    <xf numFmtId="0" fontId="1" fillId="0" borderId="20" xfId="0" applyFont="1" applyBorder="1" applyAlignment="1" applyProtection="1">
      <alignment vertical="center"/>
    </xf>
    <xf numFmtId="0" fontId="1" fillId="0" borderId="21" xfId="0" applyFont="1" applyBorder="1" applyAlignment="1" applyProtection="1">
      <alignment vertical="center"/>
    </xf>
    <xf numFmtId="1" fontId="5" fillId="0" borderId="32" xfId="0" applyNumberFormat="1" applyFont="1" applyBorder="1" applyAlignment="1">
      <alignment horizontal="center" vertical="center" wrapText="1"/>
    </xf>
    <xf numFmtId="1" fontId="5" fillId="0" borderId="38" xfId="0" applyNumberFormat="1" applyFont="1" applyBorder="1" applyAlignment="1">
      <alignment horizontal="center" vertical="center" wrapText="1"/>
    </xf>
    <xf numFmtId="0" fontId="0" fillId="0" borderId="12"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1" fontId="5" fillId="0" borderId="24" xfId="0" applyNumberFormat="1" applyFont="1" applyBorder="1" applyAlignment="1">
      <alignment horizontal="center" vertical="center" wrapText="1"/>
    </xf>
    <xf numFmtId="1" fontId="5" fillId="0" borderId="37" xfId="0" applyNumberFormat="1" applyFont="1" applyBorder="1" applyAlignment="1">
      <alignment horizontal="center" vertical="center" wrapText="1"/>
    </xf>
    <xf numFmtId="1" fontId="1" fillId="3" borderId="12" xfId="0" applyNumberFormat="1" applyFont="1" applyFill="1" applyBorder="1" applyAlignment="1" applyProtection="1">
      <alignment horizontal="center" vertical="center"/>
    </xf>
    <xf numFmtId="1" fontId="1" fillId="3" borderId="6" xfId="0" applyNumberFormat="1" applyFont="1" applyFill="1" applyBorder="1" applyAlignment="1" applyProtection="1">
      <alignment horizontal="center" vertical="center"/>
    </xf>
    <xf numFmtId="1" fontId="1" fillId="2" borderId="19" xfId="0" applyNumberFormat="1" applyFont="1" applyFill="1" applyBorder="1" applyAlignment="1" applyProtection="1">
      <alignment horizontal="center" vertical="center"/>
      <protection locked="0"/>
    </xf>
    <xf numFmtId="1" fontId="1" fillId="2" borderId="22" xfId="0" applyNumberFormat="1" applyFont="1" applyFill="1" applyBorder="1" applyAlignment="1" applyProtection="1">
      <alignment horizontal="center" vertical="center"/>
      <protection locked="0"/>
    </xf>
    <xf numFmtId="0" fontId="5" fillId="2" borderId="18" xfId="0" applyFont="1" applyFill="1" applyBorder="1" applyAlignment="1">
      <alignment horizontal="center" vertical="center" wrapText="1"/>
    </xf>
    <xf numFmtId="0" fontId="0" fillId="2" borderId="22" xfId="0" applyFill="1" applyBorder="1" applyAlignment="1">
      <alignment horizontal="center" vertical="center" wrapText="1"/>
    </xf>
    <xf numFmtId="0" fontId="5" fillId="0" borderId="19" xfId="0" applyFont="1" applyBorder="1" applyAlignment="1">
      <alignment horizontal="center" vertical="center" wrapText="1"/>
    </xf>
    <xf numFmtId="0" fontId="4" fillId="0" borderId="3" xfId="0" applyFont="1" applyBorder="1" applyAlignment="1">
      <alignment horizontal="left"/>
    </xf>
    <xf numFmtId="1" fontId="1" fillId="2" borderId="10" xfId="0" applyNumberFormat="1" applyFont="1" applyFill="1" applyBorder="1" applyAlignment="1" applyProtection="1">
      <alignment horizontal="center" vertical="center"/>
      <protection locked="0"/>
    </xf>
    <xf numFmtId="0" fontId="4" fillId="0" borderId="1" xfId="0" applyFont="1" applyBorder="1" applyAlignment="1">
      <alignment horizontal="left"/>
    </xf>
    <xf numFmtId="1" fontId="11" fillId="0" borderId="61"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0" fillId="0" borderId="62" xfId="0" applyNumberFormat="1" applyBorder="1" applyAlignment="1">
      <alignment horizontal="center" vertical="center"/>
    </xf>
    <xf numFmtId="166" fontId="1" fillId="2" borderId="7" xfId="4" applyNumberFormat="1" applyFont="1" applyFill="1" applyBorder="1" applyAlignment="1" applyProtection="1">
      <alignment horizontal="center" vertical="center"/>
      <protection locked="0"/>
    </xf>
    <xf numFmtId="166" fontId="1" fillId="2" borderId="10" xfId="4" applyNumberFormat="1" applyFont="1" applyFill="1" applyBorder="1" applyAlignment="1" applyProtection="1">
      <alignment horizontal="center" vertical="center"/>
      <protection locked="0"/>
    </xf>
    <xf numFmtId="166" fontId="1" fillId="2" borderId="8" xfId="4" applyNumberFormat="1" applyFont="1" applyFill="1" applyBorder="1" applyAlignment="1" applyProtection="1">
      <alignment horizontal="center" vertical="center"/>
      <protection locked="0"/>
    </xf>
    <xf numFmtId="0" fontId="0" fillId="0" borderId="3" xfId="0" applyBorder="1" applyAlignment="1">
      <alignment horizontal="left"/>
    </xf>
    <xf numFmtId="3" fontId="1" fillId="2" borderId="7" xfId="0" applyNumberFormat="1" applyFont="1" applyFill="1" applyBorder="1" applyAlignment="1" applyProtection="1">
      <alignment horizontal="right" vertical="center"/>
      <protection locked="0"/>
    </xf>
    <xf numFmtId="3" fontId="1" fillId="2" borderId="10" xfId="0" applyNumberFormat="1" applyFont="1" applyFill="1" applyBorder="1" applyAlignment="1" applyProtection="1">
      <alignment horizontal="right" vertical="center"/>
      <protection locked="0"/>
    </xf>
    <xf numFmtId="3" fontId="1" fillId="2" borderId="8" xfId="0" applyNumberFormat="1" applyFont="1" applyFill="1" applyBorder="1" applyAlignment="1" applyProtection="1">
      <alignment horizontal="right"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4" fillId="0" borderId="2" xfId="0" applyFont="1" applyBorder="1"/>
    <xf numFmtId="0" fontId="1" fillId="2" borderId="20"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6" fillId="0" borderId="3" xfId="0" applyFont="1" applyBorder="1" applyAlignment="1">
      <alignment horizontal="center"/>
    </xf>
    <xf numFmtId="0" fontId="6" fillId="0" borderId="4" xfId="0" applyFont="1" applyBorder="1" applyAlignment="1">
      <alignment horizontal="center"/>
    </xf>
    <xf numFmtId="0" fontId="6" fillId="0" borderId="2" xfId="0" applyFont="1" applyBorder="1" applyAlignment="1">
      <alignment horizontal="center"/>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1" fillId="0" borderId="19" xfId="0" applyFont="1" applyBorder="1" applyAlignment="1" applyProtection="1">
      <alignment vertical="center"/>
    </xf>
    <xf numFmtId="0" fontId="1" fillId="0" borderId="22" xfId="0" applyFont="1" applyBorder="1" applyAlignment="1" applyProtection="1">
      <alignment vertical="center"/>
    </xf>
    <xf numFmtId="1" fontId="1" fillId="3" borderId="18" xfId="0" applyNumberFormat="1" applyFont="1" applyFill="1" applyBorder="1" applyAlignment="1">
      <alignment horizontal="center" vertical="center"/>
    </xf>
    <xf numFmtId="1" fontId="1" fillId="3" borderId="19" xfId="0" applyNumberFormat="1" applyFont="1" applyFill="1" applyBorder="1" applyAlignment="1">
      <alignment horizontal="center" vertical="center"/>
    </xf>
    <xf numFmtId="1" fontId="1" fillId="3" borderId="5" xfId="0" applyNumberFormat="1" applyFont="1" applyFill="1" applyBorder="1" applyAlignment="1">
      <alignment horizontal="center" vertical="center"/>
    </xf>
    <xf numFmtId="1" fontId="1" fillId="3" borderId="22" xfId="0" applyNumberFormat="1" applyFont="1" applyFill="1" applyBorder="1" applyAlignment="1">
      <alignment horizontal="center" vertical="center"/>
    </xf>
    <xf numFmtId="0" fontId="12" fillId="0" borderId="4" xfId="0" applyFont="1" applyBorder="1" applyAlignment="1" applyProtection="1">
      <protection locked="0"/>
    </xf>
    <xf numFmtId="0" fontId="12" fillId="0" borderId="2" xfId="0" applyFont="1" applyBorder="1" applyAlignment="1" applyProtection="1">
      <protection locked="0"/>
    </xf>
    <xf numFmtId="0" fontId="3" fillId="0" borderId="18" xfId="0" applyFont="1" applyBorder="1" applyAlignment="1" applyProtection="1">
      <alignment vertical="center" wrapText="1"/>
    </xf>
    <xf numFmtId="0" fontId="3" fillId="0" borderId="19" xfId="0" applyFont="1" applyBorder="1" applyAlignment="1" applyProtection="1">
      <alignment vertical="center" wrapText="1"/>
    </xf>
    <xf numFmtId="0" fontId="8" fillId="0" borderId="17" xfId="0" applyFont="1" applyBorder="1" applyAlignment="1" applyProtection="1">
      <alignment vertical="center" wrapText="1"/>
    </xf>
    <xf numFmtId="0" fontId="1" fillId="0" borderId="5" xfId="0" applyFont="1" applyBorder="1" applyAlignment="1" applyProtection="1">
      <alignment vertical="center" wrapText="1"/>
    </xf>
    <xf numFmtId="1" fontId="1" fillId="3" borderId="6" xfId="0" applyNumberFormat="1" applyFont="1" applyFill="1" applyBorder="1" applyAlignment="1" applyProtection="1">
      <alignment horizontal="center" vertical="center" wrapText="1"/>
    </xf>
    <xf numFmtId="1" fontId="1" fillId="2" borderId="12" xfId="0" applyNumberFormat="1" applyFont="1" applyFill="1" applyBorder="1" applyAlignment="1" applyProtection="1">
      <alignment horizontal="center" vertical="center" wrapText="1"/>
      <protection locked="0"/>
    </xf>
    <xf numFmtId="1" fontId="1" fillId="3" borderId="21" xfId="0" applyNumberFormat="1" applyFont="1" applyFill="1" applyBorder="1" applyAlignment="1" applyProtection="1">
      <alignment horizontal="center" vertical="center"/>
    </xf>
    <xf numFmtId="0" fontId="4" fillId="0" borderId="19" xfId="0" applyFont="1" applyBorder="1" applyAlignment="1">
      <alignment vertical="center"/>
    </xf>
    <xf numFmtId="0" fontId="0" fillId="0" borderId="19" xfId="0" applyBorder="1" applyAlignment="1">
      <alignment vertical="center" wrapText="1"/>
    </xf>
    <xf numFmtId="0" fontId="0" fillId="0" borderId="22" xfId="0" applyBorder="1" applyAlignment="1">
      <alignment vertical="center" wrapText="1"/>
    </xf>
    <xf numFmtId="1" fontId="14" fillId="5" borderId="63" xfId="0" applyNumberFormat="1" applyFont="1" applyFill="1" applyBorder="1" applyAlignment="1">
      <alignment horizontal="center" vertical="center"/>
    </xf>
    <xf numFmtId="0" fontId="8" fillId="0" borderId="3" xfId="0" applyFont="1" applyBorder="1" applyAlignment="1" applyProtection="1">
      <alignment vertical="top" wrapText="1"/>
    </xf>
    <xf numFmtId="0" fontId="1" fillId="0" borderId="4" xfId="0" applyFont="1" applyBorder="1" applyAlignment="1" applyProtection="1"/>
    <xf numFmtId="0" fontId="4" fillId="0" borderId="0" xfId="0" applyFont="1"/>
    <xf numFmtId="0" fontId="4" fillId="0" borderId="0" xfId="0" applyFont="1" applyAlignment="1"/>
    <xf numFmtId="0" fontId="0" fillId="0" borderId="0" xfId="0" applyAlignment="1"/>
    <xf numFmtId="0" fontId="4" fillId="0" borderId="0" xfId="0" applyFont="1" applyAlignment="1">
      <alignment vertical="top" wrapText="1"/>
    </xf>
    <xf numFmtId="0" fontId="0" fillId="0" borderId="0" xfId="0" applyAlignment="1">
      <alignment vertical="top" wrapText="1"/>
    </xf>
  </cellXfs>
  <cellStyles count="5">
    <cellStyle name="Comma" xfId="4" builtinId="3"/>
    <cellStyle name="Hyperlink" xfId="1" builtinId="8"/>
    <cellStyle name="Normal" xfId="0" builtinId="0"/>
    <cellStyle name="Normal 2" xfId="2"/>
    <cellStyle name="Normal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ec.europa.eu/food/safety/docs/cs_vet-med-residues_control_sampling_levels_freq_jme.pdf" TargetMode="External"/></Relationships>
</file>

<file path=xl/drawings/drawing1.xml><?xml version="1.0" encoding="utf-8"?>
<xdr:wsDr xmlns:xdr="http://schemas.openxmlformats.org/drawingml/2006/spreadsheetDrawing" xmlns:a="http://schemas.openxmlformats.org/drawingml/2006/main">
  <xdr:twoCellAnchor>
    <xdr:from>
      <xdr:col>1</xdr:col>
      <xdr:colOff>8677275</xdr:colOff>
      <xdr:row>1</xdr:row>
      <xdr:rowOff>295275</xdr:rowOff>
    </xdr:from>
    <xdr:to>
      <xdr:col>1</xdr:col>
      <xdr:colOff>9572625</xdr:colOff>
      <xdr:row>1</xdr:row>
      <xdr:rowOff>295275</xdr:rowOff>
    </xdr:to>
    <xdr:sp macro="" textlink="">
      <xdr:nvSpPr>
        <xdr:cNvPr id="2" name="Line 1"/>
        <xdr:cNvSpPr>
          <a:spLocks noChangeShapeType="1"/>
        </xdr:cNvSpPr>
      </xdr:nvSpPr>
      <xdr:spPr bwMode="auto">
        <a:xfrm>
          <a:off x="9267825" y="619125"/>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180975</xdr:colOff>
      <xdr:row>7</xdr:row>
      <xdr:rowOff>152400</xdr:rowOff>
    </xdr:from>
    <xdr:to>
      <xdr:col>16</xdr:col>
      <xdr:colOff>504825</xdr:colOff>
      <xdr:row>47</xdr:row>
      <xdr:rowOff>133350</xdr:rowOff>
    </xdr:to>
    <xdr:pic>
      <xdr:nvPicPr>
        <xdr:cNvPr id="3"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5162550"/>
          <a:ext cx="10077450" cy="76009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157</xdr:row>
      <xdr:rowOff>47625</xdr:rowOff>
    </xdr:from>
    <xdr:to>
      <xdr:col>11</xdr:col>
      <xdr:colOff>889672</xdr:colOff>
      <xdr:row>171</xdr:row>
      <xdr:rowOff>38100</xdr:rowOff>
    </xdr:to>
    <xdr:sp macro="" textlink="">
      <xdr:nvSpPr>
        <xdr:cNvPr id="2" name="Text Box 1"/>
        <xdr:cNvSpPr txBox="1">
          <a:spLocks noChangeArrowheads="1"/>
        </xdr:cNvSpPr>
      </xdr:nvSpPr>
      <xdr:spPr bwMode="auto">
        <a:xfrm>
          <a:off x="104775" y="21821775"/>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4</xdr:col>
      <xdr:colOff>57150</xdr:colOff>
      <xdr:row>6</xdr:row>
      <xdr:rowOff>295275</xdr:rowOff>
    </xdr:from>
    <xdr:to>
      <xdr:col>4</xdr:col>
      <xdr:colOff>1390650</xdr:colOff>
      <xdr:row>6</xdr:row>
      <xdr:rowOff>295275</xdr:rowOff>
    </xdr:to>
    <xdr:sp macro="" textlink="">
      <xdr:nvSpPr>
        <xdr:cNvPr id="3" name="Line 2"/>
        <xdr:cNvSpPr>
          <a:spLocks noChangeShapeType="1"/>
        </xdr:cNvSpPr>
      </xdr:nvSpPr>
      <xdr:spPr bwMode="auto">
        <a:xfrm flipH="1">
          <a:off x="274320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333375</xdr:colOff>
      <xdr:row>6</xdr:row>
      <xdr:rowOff>533400</xdr:rowOff>
    </xdr:from>
    <xdr:to>
      <xdr:col>10</xdr:col>
      <xdr:colOff>752475</xdr:colOff>
      <xdr:row>7</xdr:row>
      <xdr:rowOff>0</xdr:rowOff>
    </xdr:to>
    <xdr:pic>
      <xdr:nvPicPr>
        <xdr:cNvPr id="4"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985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13</xdr:col>
      <xdr:colOff>104775</xdr:colOff>
      <xdr:row>157</xdr:row>
      <xdr:rowOff>47625</xdr:rowOff>
    </xdr:from>
    <xdr:to>
      <xdr:col>24</xdr:col>
      <xdr:colOff>889672</xdr:colOff>
      <xdr:row>171</xdr:row>
      <xdr:rowOff>38100</xdr:rowOff>
    </xdr:to>
    <xdr:sp macro="" textlink="">
      <xdr:nvSpPr>
        <xdr:cNvPr id="5" name="Text Box 1"/>
        <xdr:cNvSpPr txBox="1">
          <a:spLocks noChangeArrowheads="1"/>
        </xdr:cNvSpPr>
      </xdr:nvSpPr>
      <xdr:spPr bwMode="auto">
        <a:xfrm>
          <a:off x="13192125" y="21821775"/>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17</xdr:col>
      <xdr:colOff>57150</xdr:colOff>
      <xdr:row>6</xdr:row>
      <xdr:rowOff>295275</xdr:rowOff>
    </xdr:from>
    <xdr:to>
      <xdr:col>17</xdr:col>
      <xdr:colOff>1390650</xdr:colOff>
      <xdr:row>6</xdr:row>
      <xdr:rowOff>295275</xdr:rowOff>
    </xdr:to>
    <xdr:sp macro="" textlink="">
      <xdr:nvSpPr>
        <xdr:cNvPr id="6" name="Line 2"/>
        <xdr:cNvSpPr>
          <a:spLocks noChangeShapeType="1"/>
        </xdr:cNvSpPr>
      </xdr:nvSpPr>
      <xdr:spPr bwMode="auto">
        <a:xfrm flipH="1">
          <a:off x="1583055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333375</xdr:colOff>
      <xdr:row>6</xdr:row>
      <xdr:rowOff>533400</xdr:rowOff>
    </xdr:from>
    <xdr:to>
      <xdr:col>23</xdr:col>
      <xdr:colOff>752475</xdr:colOff>
      <xdr:row>7</xdr:row>
      <xdr:rowOff>0</xdr:rowOff>
    </xdr:to>
    <xdr:pic>
      <xdr:nvPicPr>
        <xdr:cNvPr id="7"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1720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26</xdr:col>
      <xdr:colOff>104775</xdr:colOff>
      <xdr:row>157</xdr:row>
      <xdr:rowOff>47625</xdr:rowOff>
    </xdr:from>
    <xdr:to>
      <xdr:col>37</xdr:col>
      <xdr:colOff>889672</xdr:colOff>
      <xdr:row>171</xdr:row>
      <xdr:rowOff>38100</xdr:rowOff>
    </xdr:to>
    <xdr:sp macro="" textlink="">
      <xdr:nvSpPr>
        <xdr:cNvPr id="8" name="Text Box 1"/>
        <xdr:cNvSpPr txBox="1">
          <a:spLocks noChangeArrowheads="1"/>
        </xdr:cNvSpPr>
      </xdr:nvSpPr>
      <xdr:spPr bwMode="auto">
        <a:xfrm>
          <a:off x="26279475" y="21821775"/>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30</xdr:col>
      <xdr:colOff>57150</xdr:colOff>
      <xdr:row>6</xdr:row>
      <xdr:rowOff>295275</xdr:rowOff>
    </xdr:from>
    <xdr:to>
      <xdr:col>30</xdr:col>
      <xdr:colOff>1390650</xdr:colOff>
      <xdr:row>6</xdr:row>
      <xdr:rowOff>295275</xdr:rowOff>
    </xdr:to>
    <xdr:sp macro="" textlink="">
      <xdr:nvSpPr>
        <xdr:cNvPr id="9" name="Line 2"/>
        <xdr:cNvSpPr>
          <a:spLocks noChangeShapeType="1"/>
        </xdr:cNvSpPr>
      </xdr:nvSpPr>
      <xdr:spPr bwMode="auto">
        <a:xfrm flipH="1">
          <a:off x="2891790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333375</xdr:colOff>
      <xdr:row>6</xdr:row>
      <xdr:rowOff>533400</xdr:rowOff>
    </xdr:from>
    <xdr:to>
      <xdr:col>36</xdr:col>
      <xdr:colOff>752475</xdr:colOff>
      <xdr:row>7</xdr:row>
      <xdr:rowOff>0</xdr:rowOff>
    </xdr:to>
    <xdr:pic>
      <xdr:nvPicPr>
        <xdr:cNvPr id="10"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0455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39</xdr:col>
      <xdr:colOff>104775</xdr:colOff>
      <xdr:row>157</xdr:row>
      <xdr:rowOff>47625</xdr:rowOff>
    </xdr:from>
    <xdr:to>
      <xdr:col>50</xdr:col>
      <xdr:colOff>889672</xdr:colOff>
      <xdr:row>171</xdr:row>
      <xdr:rowOff>38100</xdr:rowOff>
    </xdr:to>
    <xdr:sp macro="" textlink="">
      <xdr:nvSpPr>
        <xdr:cNvPr id="11" name="Text Box 1"/>
        <xdr:cNvSpPr txBox="1">
          <a:spLocks noChangeArrowheads="1"/>
        </xdr:cNvSpPr>
      </xdr:nvSpPr>
      <xdr:spPr bwMode="auto">
        <a:xfrm>
          <a:off x="39366825" y="21821775"/>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43</xdr:col>
      <xdr:colOff>57150</xdr:colOff>
      <xdr:row>6</xdr:row>
      <xdr:rowOff>295275</xdr:rowOff>
    </xdr:from>
    <xdr:to>
      <xdr:col>43</xdr:col>
      <xdr:colOff>1390650</xdr:colOff>
      <xdr:row>6</xdr:row>
      <xdr:rowOff>295275</xdr:rowOff>
    </xdr:to>
    <xdr:sp macro="" textlink="">
      <xdr:nvSpPr>
        <xdr:cNvPr id="12" name="Line 2"/>
        <xdr:cNvSpPr>
          <a:spLocks noChangeShapeType="1"/>
        </xdr:cNvSpPr>
      </xdr:nvSpPr>
      <xdr:spPr bwMode="auto">
        <a:xfrm flipH="1">
          <a:off x="4200525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49</xdr:col>
      <xdr:colOff>333375</xdr:colOff>
      <xdr:row>6</xdr:row>
      <xdr:rowOff>533400</xdr:rowOff>
    </xdr:from>
    <xdr:to>
      <xdr:col>49</xdr:col>
      <xdr:colOff>752475</xdr:colOff>
      <xdr:row>7</xdr:row>
      <xdr:rowOff>0</xdr:rowOff>
    </xdr:to>
    <xdr:pic>
      <xdr:nvPicPr>
        <xdr:cNvPr id="13"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9190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52</xdr:col>
      <xdr:colOff>104775</xdr:colOff>
      <xdr:row>157</xdr:row>
      <xdr:rowOff>47625</xdr:rowOff>
    </xdr:from>
    <xdr:to>
      <xdr:col>63</xdr:col>
      <xdr:colOff>889672</xdr:colOff>
      <xdr:row>171</xdr:row>
      <xdr:rowOff>38100</xdr:rowOff>
    </xdr:to>
    <xdr:sp macro="" textlink="">
      <xdr:nvSpPr>
        <xdr:cNvPr id="14" name="Text Box 1"/>
        <xdr:cNvSpPr txBox="1">
          <a:spLocks noChangeArrowheads="1"/>
        </xdr:cNvSpPr>
      </xdr:nvSpPr>
      <xdr:spPr bwMode="auto">
        <a:xfrm>
          <a:off x="52454175" y="21821775"/>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56</xdr:col>
      <xdr:colOff>57150</xdr:colOff>
      <xdr:row>6</xdr:row>
      <xdr:rowOff>295275</xdr:rowOff>
    </xdr:from>
    <xdr:to>
      <xdr:col>56</xdr:col>
      <xdr:colOff>1390650</xdr:colOff>
      <xdr:row>6</xdr:row>
      <xdr:rowOff>295275</xdr:rowOff>
    </xdr:to>
    <xdr:sp macro="" textlink="">
      <xdr:nvSpPr>
        <xdr:cNvPr id="15" name="Line 2"/>
        <xdr:cNvSpPr>
          <a:spLocks noChangeShapeType="1"/>
        </xdr:cNvSpPr>
      </xdr:nvSpPr>
      <xdr:spPr bwMode="auto">
        <a:xfrm flipH="1">
          <a:off x="5509260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62</xdr:col>
      <xdr:colOff>333375</xdr:colOff>
      <xdr:row>6</xdr:row>
      <xdr:rowOff>533400</xdr:rowOff>
    </xdr:from>
    <xdr:to>
      <xdr:col>62</xdr:col>
      <xdr:colOff>752475</xdr:colOff>
      <xdr:row>7</xdr:row>
      <xdr:rowOff>0</xdr:rowOff>
    </xdr:to>
    <xdr:pic>
      <xdr:nvPicPr>
        <xdr:cNvPr id="16"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7925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65</xdr:col>
      <xdr:colOff>104775</xdr:colOff>
      <xdr:row>157</xdr:row>
      <xdr:rowOff>47625</xdr:rowOff>
    </xdr:from>
    <xdr:to>
      <xdr:col>76</xdr:col>
      <xdr:colOff>889672</xdr:colOff>
      <xdr:row>171</xdr:row>
      <xdr:rowOff>38100</xdr:rowOff>
    </xdr:to>
    <xdr:sp macro="" textlink="">
      <xdr:nvSpPr>
        <xdr:cNvPr id="17" name="Text Box 1"/>
        <xdr:cNvSpPr txBox="1">
          <a:spLocks noChangeArrowheads="1"/>
        </xdr:cNvSpPr>
      </xdr:nvSpPr>
      <xdr:spPr bwMode="auto">
        <a:xfrm>
          <a:off x="65541525" y="21821775"/>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69</xdr:col>
      <xdr:colOff>57150</xdr:colOff>
      <xdr:row>6</xdr:row>
      <xdr:rowOff>295275</xdr:rowOff>
    </xdr:from>
    <xdr:to>
      <xdr:col>69</xdr:col>
      <xdr:colOff>1390650</xdr:colOff>
      <xdr:row>6</xdr:row>
      <xdr:rowOff>295275</xdr:rowOff>
    </xdr:to>
    <xdr:sp macro="" textlink="">
      <xdr:nvSpPr>
        <xdr:cNvPr id="18" name="Line 2"/>
        <xdr:cNvSpPr>
          <a:spLocks noChangeShapeType="1"/>
        </xdr:cNvSpPr>
      </xdr:nvSpPr>
      <xdr:spPr bwMode="auto">
        <a:xfrm flipH="1">
          <a:off x="6817995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75</xdr:col>
      <xdr:colOff>333375</xdr:colOff>
      <xdr:row>6</xdr:row>
      <xdr:rowOff>533400</xdr:rowOff>
    </xdr:from>
    <xdr:to>
      <xdr:col>75</xdr:col>
      <xdr:colOff>752475</xdr:colOff>
      <xdr:row>7</xdr:row>
      <xdr:rowOff>0</xdr:rowOff>
    </xdr:to>
    <xdr:pic>
      <xdr:nvPicPr>
        <xdr:cNvPr id="19"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6660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78</xdr:col>
      <xdr:colOff>104775</xdr:colOff>
      <xdr:row>157</xdr:row>
      <xdr:rowOff>47625</xdr:rowOff>
    </xdr:from>
    <xdr:to>
      <xdr:col>89</xdr:col>
      <xdr:colOff>889672</xdr:colOff>
      <xdr:row>171</xdr:row>
      <xdr:rowOff>38100</xdr:rowOff>
    </xdr:to>
    <xdr:sp macro="" textlink="">
      <xdr:nvSpPr>
        <xdr:cNvPr id="20" name="Text Box 1"/>
        <xdr:cNvSpPr txBox="1">
          <a:spLocks noChangeArrowheads="1"/>
        </xdr:cNvSpPr>
      </xdr:nvSpPr>
      <xdr:spPr bwMode="auto">
        <a:xfrm>
          <a:off x="78628875" y="21821775"/>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82</xdr:col>
      <xdr:colOff>57150</xdr:colOff>
      <xdr:row>6</xdr:row>
      <xdr:rowOff>295275</xdr:rowOff>
    </xdr:from>
    <xdr:to>
      <xdr:col>82</xdr:col>
      <xdr:colOff>1390650</xdr:colOff>
      <xdr:row>6</xdr:row>
      <xdr:rowOff>295275</xdr:rowOff>
    </xdr:to>
    <xdr:sp macro="" textlink="">
      <xdr:nvSpPr>
        <xdr:cNvPr id="21" name="Line 2"/>
        <xdr:cNvSpPr>
          <a:spLocks noChangeShapeType="1"/>
        </xdr:cNvSpPr>
      </xdr:nvSpPr>
      <xdr:spPr bwMode="auto">
        <a:xfrm flipH="1">
          <a:off x="8126730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88</xdr:col>
      <xdr:colOff>333375</xdr:colOff>
      <xdr:row>6</xdr:row>
      <xdr:rowOff>533400</xdr:rowOff>
    </xdr:from>
    <xdr:to>
      <xdr:col>88</xdr:col>
      <xdr:colOff>752475</xdr:colOff>
      <xdr:row>7</xdr:row>
      <xdr:rowOff>0</xdr:rowOff>
    </xdr:to>
    <xdr:pic>
      <xdr:nvPicPr>
        <xdr:cNvPr id="22"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5395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91</xdr:col>
      <xdr:colOff>104775</xdr:colOff>
      <xdr:row>157</xdr:row>
      <xdr:rowOff>47625</xdr:rowOff>
    </xdr:from>
    <xdr:to>
      <xdr:col>102</xdr:col>
      <xdr:colOff>889672</xdr:colOff>
      <xdr:row>171</xdr:row>
      <xdr:rowOff>38100</xdr:rowOff>
    </xdr:to>
    <xdr:sp macro="" textlink="">
      <xdr:nvSpPr>
        <xdr:cNvPr id="23" name="Text Box 1"/>
        <xdr:cNvSpPr txBox="1">
          <a:spLocks noChangeArrowheads="1"/>
        </xdr:cNvSpPr>
      </xdr:nvSpPr>
      <xdr:spPr bwMode="auto">
        <a:xfrm>
          <a:off x="91716225" y="21821775"/>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95</xdr:col>
      <xdr:colOff>57150</xdr:colOff>
      <xdr:row>6</xdr:row>
      <xdr:rowOff>295275</xdr:rowOff>
    </xdr:from>
    <xdr:to>
      <xdr:col>95</xdr:col>
      <xdr:colOff>1390650</xdr:colOff>
      <xdr:row>6</xdr:row>
      <xdr:rowOff>295275</xdr:rowOff>
    </xdr:to>
    <xdr:sp macro="" textlink="">
      <xdr:nvSpPr>
        <xdr:cNvPr id="24" name="Line 2"/>
        <xdr:cNvSpPr>
          <a:spLocks noChangeShapeType="1"/>
        </xdr:cNvSpPr>
      </xdr:nvSpPr>
      <xdr:spPr bwMode="auto">
        <a:xfrm flipH="1">
          <a:off x="9435465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101</xdr:col>
      <xdr:colOff>333375</xdr:colOff>
      <xdr:row>6</xdr:row>
      <xdr:rowOff>533400</xdr:rowOff>
    </xdr:from>
    <xdr:to>
      <xdr:col>101</xdr:col>
      <xdr:colOff>752475</xdr:colOff>
      <xdr:row>7</xdr:row>
      <xdr:rowOff>0</xdr:rowOff>
    </xdr:to>
    <xdr:pic>
      <xdr:nvPicPr>
        <xdr:cNvPr id="25"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4130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104</xdr:col>
      <xdr:colOff>104775</xdr:colOff>
      <xdr:row>157</xdr:row>
      <xdr:rowOff>47625</xdr:rowOff>
    </xdr:from>
    <xdr:to>
      <xdr:col>115</xdr:col>
      <xdr:colOff>889672</xdr:colOff>
      <xdr:row>171</xdr:row>
      <xdr:rowOff>38100</xdr:rowOff>
    </xdr:to>
    <xdr:sp macro="" textlink="">
      <xdr:nvSpPr>
        <xdr:cNvPr id="26" name="Text Box 1"/>
        <xdr:cNvSpPr txBox="1">
          <a:spLocks noChangeArrowheads="1"/>
        </xdr:cNvSpPr>
      </xdr:nvSpPr>
      <xdr:spPr bwMode="auto">
        <a:xfrm>
          <a:off x="104803575" y="21821775"/>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108</xdr:col>
      <xdr:colOff>57150</xdr:colOff>
      <xdr:row>6</xdr:row>
      <xdr:rowOff>295275</xdr:rowOff>
    </xdr:from>
    <xdr:to>
      <xdr:col>108</xdr:col>
      <xdr:colOff>1390650</xdr:colOff>
      <xdr:row>6</xdr:row>
      <xdr:rowOff>295275</xdr:rowOff>
    </xdr:to>
    <xdr:sp macro="" textlink="">
      <xdr:nvSpPr>
        <xdr:cNvPr id="27" name="Line 2"/>
        <xdr:cNvSpPr>
          <a:spLocks noChangeShapeType="1"/>
        </xdr:cNvSpPr>
      </xdr:nvSpPr>
      <xdr:spPr bwMode="auto">
        <a:xfrm flipH="1">
          <a:off x="10744200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114</xdr:col>
      <xdr:colOff>333375</xdr:colOff>
      <xdr:row>6</xdr:row>
      <xdr:rowOff>533400</xdr:rowOff>
    </xdr:from>
    <xdr:to>
      <xdr:col>114</xdr:col>
      <xdr:colOff>752475</xdr:colOff>
      <xdr:row>7</xdr:row>
      <xdr:rowOff>0</xdr:rowOff>
    </xdr:to>
    <xdr:pic>
      <xdr:nvPicPr>
        <xdr:cNvPr id="28"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92865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0</xdr:col>
      <xdr:colOff>104775</xdr:colOff>
      <xdr:row>157</xdr:row>
      <xdr:rowOff>47625</xdr:rowOff>
    </xdr:from>
    <xdr:to>
      <xdr:col>11</xdr:col>
      <xdr:colOff>889672</xdr:colOff>
      <xdr:row>171</xdr:row>
      <xdr:rowOff>38100</xdr:rowOff>
    </xdr:to>
    <xdr:sp macro="" textlink="">
      <xdr:nvSpPr>
        <xdr:cNvPr id="29" name="Text Box 1"/>
        <xdr:cNvSpPr txBox="1">
          <a:spLocks noChangeArrowheads="1"/>
        </xdr:cNvSpPr>
      </xdr:nvSpPr>
      <xdr:spPr bwMode="auto">
        <a:xfrm>
          <a:off x="104775" y="22193250"/>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4</xdr:col>
      <xdr:colOff>57150</xdr:colOff>
      <xdr:row>6</xdr:row>
      <xdr:rowOff>295275</xdr:rowOff>
    </xdr:from>
    <xdr:to>
      <xdr:col>4</xdr:col>
      <xdr:colOff>1390650</xdr:colOff>
      <xdr:row>6</xdr:row>
      <xdr:rowOff>295275</xdr:rowOff>
    </xdr:to>
    <xdr:sp macro="" textlink="">
      <xdr:nvSpPr>
        <xdr:cNvPr id="30" name="Line 2"/>
        <xdr:cNvSpPr>
          <a:spLocks noChangeShapeType="1"/>
        </xdr:cNvSpPr>
      </xdr:nvSpPr>
      <xdr:spPr bwMode="auto">
        <a:xfrm flipH="1">
          <a:off x="274320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333375</xdr:colOff>
      <xdr:row>6</xdr:row>
      <xdr:rowOff>533400</xdr:rowOff>
    </xdr:from>
    <xdr:to>
      <xdr:col>10</xdr:col>
      <xdr:colOff>752475</xdr:colOff>
      <xdr:row>7</xdr:row>
      <xdr:rowOff>0</xdr:rowOff>
    </xdr:to>
    <xdr:pic>
      <xdr:nvPicPr>
        <xdr:cNvPr id="31" name="Picture 30"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985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13</xdr:col>
      <xdr:colOff>104775</xdr:colOff>
      <xdr:row>157</xdr:row>
      <xdr:rowOff>47625</xdr:rowOff>
    </xdr:from>
    <xdr:to>
      <xdr:col>24</xdr:col>
      <xdr:colOff>889672</xdr:colOff>
      <xdr:row>171</xdr:row>
      <xdr:rowOff>38100</xdr:rowOff>
    </xdr:to>
    <xdr:sp macro="" textlink="">
      <xdr:nvSpPr>
        <xdr:cNvPr id="32" name="Text Box 1"/>
        <xdr:cNvSpPr txBox="1">
          <a:spLocks noChangeArrowheads="1"/>
        </xdr:cNvSpPr>
      </xdr:nvSpPr>
      <xdr:spPr bwMode="auto">
        <a:xfrm>
          <a:off x="13192125" y="22193250"/>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17</xdr:col>
      <xdr:colOff>57150</xdr:colOff>
      <xdr:row>6</xdr:row>
      <xdr:rowOff>295275</xdr:rowOff>
    </xdr:from>
    <xdr:to>
      <xdr:col>17</xdr:col>
      <xdr:colOff>1390650</xdr:colOff>
      <xdr:row>6</xdr:row>
      <xdr:rowOff>295275</xdr:rowOff>
    </xdr:to>
    <xdr:sp macro="" textlink="">
      <xdr:nvSpPr>
        <xdr:cNvPr id="33" name="Line 2"/>
        <xdr:cNvSpPr>
          <a:spLocks noChangeShapeType="1"/>
        </xdr:cNvSpPr>
      </xdr:nvSpPr>
      <xdr:spPr bwMode="auto">
        <a:xfrm flipH="1">
          <a:off x="1583055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333375</xdr:colOff>
      <xdr:row>6</xdr:row>
      <xdr:rowOff>533400</xdr:rowOff>
    </xdr:from>
    <xdr:to>
      <xdr:col>23</xdr:col>
      <xdr:colOff>752475</xdr:colOff>
      <xdr:row>7</xdr:row>
      <xdr:rowOff>0</xdr:rowOff>
    </xdr:to>
    <xdr:pic>
      <xdr:nvPicPr>
        <xdr:cNvPr id="34"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1720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26</xdr:col>
      <xdr:colOff>104775</xdr:colOff>
      <xdr:row>157</xdr:row>
      <xdr:rowOff>47625</xdr:rowOff>
    </xdr:from>
    <xdr:to>
      <xdr:col>37</xdr:col>
      <xdr:colOff>889672</xdr:colOff>
      <xdr:row>171</xdr:row>
      <xdr:rowOff>38100</xdr:rowOff>
    </xdr:to>
    <xdr:sp macro="" textlink="">
      <xdr:nvSpPr>
        <xdr:cNvPr id="35" name="Text Box 1"/>
        <xdr:cNvSpPr txBox="1">
          <a:spLocks noChangeArrowheads="1"/>
        </xdr:cNvSpPr>
      </xdr:nvSpPr>
      <xdr:spPr bwMode="auto">
        <a:xfrm>
          <a:off x="26279475" y="22193250"/>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30</xdr:col>
      <xdr:colOff>57150</xdr:colOff>
      <xdr:row>6</xdr:row>
      <xdr:rowOff>295275</xdr:rowOff>
    </xdr:from>
    <xdr:to>
      <xdr:col>30</xdr:col>
      <xdr:colOff>1390650</xdr:colOff>
      <xdr:row>6</xdr:row>
      <xdr:rowOff>295275</xdr:rowOff>
    </xdr:to>
    <xdr:sp macro="" textlink="">
      <xdr:nvSpPr>
        <xdr:cNvPr id="36" name="Line 2"/>
        <xdr:cNvSpPr>
          <a:spLocks noChangeShapeType="1"/>
        </xdr:cNvSpPr>
      </xdr:nvSpPr>
      <xdr:spPr bwMode="auto">
        <a:xfrm flipH="1">
          <a:off x="2891790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333375</xdr:colOff>
      <xdr:row>6</xdr:row>
      <xdr:rowOff>533400</xdr:rowOff>
    </xdr:from>
    <xdr:to>
      <xdr:col>36</xdr:col>
      <xdr:colOff>752475</xdr:colOff>
      <xdr:row>7</xdr:row>
      <xdr:rowOff>0</xdr:rowOff>
    </xdr:to>
    <xdr:pic>
      <xdr:nvPicPr>
        <xdr:cNvPr id="37"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0455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39</xdr:col>
      <xdr:colOff>104775</xdr:colOff>
      <xdr:row>157</xdr:row>
      <xdr:rowOff>47625</xdr:rowOff>
    </xdr:from>
    <xdr:to>
      <xdr:col>50</xdr:col>
      <xdr:colOff>889672</xdr:colOff>
      <xdr:row>171</xdr:row>
      <xdr:rowOff>38100</xdr:rowOff>
    </xdr:to>
    <xdr:sp macro="" textlink="">
      <xdr:nvSpPr>
        <xdr:cNvPr id="38" name="Text Box 1"/>
        <xdr:cNvSpPr txBox="1">
          <a:spLocks noChangeArrowheads="1"/>
        </xdr:cNvSpPr>
      </xdr:nvSpPr>
      <xdr:spPr bwMode="auto">
        <a:xfrm>
          <a:off x="39366825" y="22193250"/>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43</xdr:col>
      <xdr:colOff>57150</xdr:colOff>
      <xdr:row>6</xdr:row>
      <xdr:rowOff>295275</xdr:rowOff>
    </xdr:from>
    <xdr:to>
      <xdr:col>43</xdr:col>
      <xdr:colOff>1390650</xdr:colOff>
      <xdr:row>6</xdr:row>
      <xdr:rowOff>295275</xdr:rowOff>
    </xdr:to>
    <xdr:sp macro="" textlink="">
      <xdr:nvSpPr>
        <xdr:cNvPr id="39" name="Line 2"/>
        <xdr:cNvSpPr>
          <a:spLocks noChangeShapeType="1"/>
        </xdr:cNvSpPr>
      </xdr:nvSpPr>
      <xdr:spPr bwMode="auto">
        <a:xfrm flipH="1">
          <a:off x="4200525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49</xdr:col>
      <xdr:colOff>333375</xdr:colOff>
      <xdr:row>6</xdr:row>
      <xdr:rowOff>533400</xdr:rowOff>
    </xdr:from>
    <xdr:to>
      <xdr:col>49</xdr:col>
      <xdr:colOff>752475</xdr:colOff>
      <xdr:row>7</xdr:row>
      <xdr:rowOff>0</xdr:rowOff>
    </xdr:to>
    <xdr:pic>
      <xdr:nvPicPr>
        <xdr:cNvPr id="40"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9190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52</xdr:col>
      <xdr:colOff>104775</xdr:colOff>
      <xdr:row>157</xdr:row>
      <xdr:rowOff>47625</xdr:rowOff>
    </xdr:from>
    <xdr:to>
      <xdr:col>63</xdr:col>
      <xdr:colOff>889672</xdr:colOff>
      <xdr:row>171</xdr:row>
      <xdr:rowOff>38100</xdr:rowOff>
    </xdr:to>
    <xdr:sp macro="" textlink="">
      <xdr:nvSpPr>
        <xdr:cNvPr id="41" name="Text Box 1"/>
        <xdr:cNvSpPr txBox="1">
          <a:spLocks noChangeArrowheads="1"/>
        </xdr:cNvSpPr>
      </xdr:nvSpPr>
      <xdr:spPr bwMode="auto">
        <a:xfrm>
          <a:off x="52454175" y="22193250"/>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56</xdr:col>
      <xdr:colOff>57150</xdr:colOff>
      <xdr:row>6</xdr:row>
      <xdr:rowOff>295275</xdr:rowOff>
    </xdr:from>
    <xdr:to>
      <xdr:col>56</xdr:col>
      <xdr:colOff>1390650</xdr:colOff>
      <xdr:row>6</xdr:row>
      <xdr:rowOff>295275</xdr:rowOff>
    </xdr:to>
    <xdr:sp macro="" textlink="">
      <xdr:nvSpPr>
        <xdr:cNvPr id="42" name="Line 2"/>
        <xdr:cNvSpPr>
          <a:spLocks noChangeShapeType="1"/>
        </xdr:cNvSpPr>
      </xdr:nvSpPr>
      <xdr:spPr bwMode="auto">
        <a:xfrm flipH="1">
          <a:off x="5509260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62</xdr:col>
      <xdr:colOff>333375</xdr:colOff>
      <xdr:row>6</xdr:row>
      <xdr:rowOff>533400</xdr:rowOff>
    </xdr:from>
    <xdr:to>
      <xdr:col>62</xdr:col>
      <xdr:colOff>752475</xdr:colOff>
      <xdr:row>7</xdr:row>
      <xdr:rowOff>0</xdr:rowOff>
    </xdr:to>
    <xdr:pic>
      <xdr:nvPicPr>
        <xdr:cNvPr id="43"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7925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65</xdr:col>
      <xdr:colOff>104775</xdr:colOff>
      <xdr:row>157</xdr:row>
      <xdr:rowOff>47625</xdr:rowOff>
    </xdr:from>
    <xdr:to>
      <xdr:col>76</xdr:col>
      <xdr:colOff>889672</xdr:colOff>
      <xdr:row>171</xdr:row>
      <xdr:rowOff>38100</xdr:rowOff>
    </xdr:to>
    <xdr:sp macro="" textlink="">
      <xdr:nvSpPr>
        <xdr:cNvPr id="44" name="Text Box 1"/>
        <xdr:cNvSpPr txBox="1">
          <a:spLocks noChangeArrowheads="1"/>
        </xdr:cNvSpPr>
      </xdr:nvSpPr>
      <xdr:spPr bwMode="auto">
        <a:xfrm>
          <a:off x="65541525" y="22193250"/>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69</xdr:col>
      <xdr:colOff>57150</xdr:colOff>
      <xdr:row>6</xdr:row>
      <xdr:rowOff>295275</xdr:rowOff>
    </xdr:from>
    <xdr:to>
      <xdr:col>69</xdr:col>
      <xdr:colOff>1390650</xdr:colOff>
      <xdr:row>6</xdr:row>
      <xdr:rowOff>295275</xdr:rowOff>
    </xdr:to>
    <xdr:sp macro="" textlink="">
      <xdr:nvSpPr>
        <xdr:cNvPr id="45" name="Line 2"/>
        <xdr:cNvSpPr>
          <a:spLocks noChangeShapeType="1"/>
        </xdr:cNvSpPr>
      </xdr:nvSpPr>
      <xdr:spPr bwMode="auto">
        <a:xfrm flipH="1">
          <a:off x="6817995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75</xdr:col>
      <xdr:colOff>333375</xdr:colOff>
      <xdr:row>6</xdr:row>
      <xdr:rowOff>533400</xdr:rowOff>
    </xdr:from>
    <xdr:to>
      <xdr:col>75</xdr:col>
      <xdr:colOff>752475</xdr:colOff>
      <xdr:row>7</xdr:row>
      <xdr:rowOff>0</xdr:rowOff>
    </xdr:to>
    <xdr:pic>
      <xdr:nvPicPr>
        <xdr:cNvPr id="46"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6660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78</xdr:col>
      <xdr:colOff>104775</xdr:colOff>
      <xdr:row>157</xdr:row>
      <xdr:rowOff>47625</xdr:rowOff>
    </xdr:from>
    <xdr:to>
      <xdr:col>89</xdr:col>
      <xdr:colOff>889672</xdr:colOff>
      <xdr:row>171</xdr:row>
      <xdr:rowOff>38100</xdr:rowOff>
    </xdr:to>
    <xdr:sp macro="" textlink="">
      <xdr:nvSpPr>
        <xdr:cNvPr id="47" name="Text Box 1"/>
        <xdr:cNvSpPr txBox="1">
          <a:spLocks noChangeArrowheads="1"/>
        </xdr:cNvSpPr>
      </xdr:nvSpPr>
      <xdr:spPr bwMode="auto">
        <a:xfrm>
          <a:off x="78628875" y="22193250"/>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82</xdr:col>
      <xdr:colOff>57150</xdr:colOff>
      <xdr:row>6</xdr:row>
      <xdr:rowOff>295275</xdr:rowOff>
    </xdr:from>
    <xdr:to>
      <xdr:col>82</xdr:col>
      <xdr:colOff>1390650</xdr:colOff>
      <xdr:row>6</xdr:row>
      <xdr:rowOff>295275</xdr:rowOff>
    </xdr:to>
    <xdr:sp macro="" textlink="">
      <xdr:nvSpPr>
        <xdr:cNvPr id="48" name="Line 2"/>
        <xdr:cNvSpPr>
          <a:spLocks noChangeShapeType="1"/>
        </xdr:cNvSpPr>
      </xdr:nvSpPr>
      <xdr:spPr bwMode="auto">
        <a:xfrm flipH="1">
          <a:off x="8126730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88</xdr:col>
      <xdr:colOff>333375</xdr:colOff>
      <xdr:row>6</xdr:row>
      <xdr:rowOff>533400</xdr:rowOff>
    </xdr:from>
    <xdr:to>
      <xdr:col>88</xdr:col>
      <xdr:colOff>752475</xdr:colOff>
      <xdr:row>7</xdr:row>
      <xdr:rowOff>0</xdr:rowOff>
    </xdr:to>
    <xdr:pic>
      <xdr:nvPicPr>
        <xdr:cNvPr id="49"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5395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91</xdr:col>
      <xdr:colOff>104775</xdr:colOff>
      <xdr:row>157</xdr:row>
      <xdr:rowOff>47625</xdr:rowOff>
    </xdr:from>
    <xdr:to>
      <xdr:col>102</xdr:col>
      <xdr:colOff>889672</xdr:colOff>
      <xdr:row>171</xdr:row>
      <xdr:rowOff>38100</xdr:rowOff>
    </xdr:to>
    <xdr:sp macro="" textlink="">
      <xdr:nvSpPr>
        <xdr:cNvPr id="50" name="Text Box 1"/>
        <xdr:cNvSpPr txBox="1">
          <a:spLocks noChangeArrowheads="1"/>
        </xdr:cNvSpPr>
      </xdr:nvSpPr>
      <xdr:spPr bwMode="auto">
        <a:xfrm>
          <a:off x="91716225" y="22193250"/>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95</xdr:col>
      <xdr:colOff>57150</xdr:colOff>
      <xdr:row>6</xdr:row>
      <xdr:rowOff>295275</xdr:rowOff>
    </xdr:from>
    <xdr:to>
      <xdr:col>95</xdr:col>
      <xdr:colOff>1390650</xdr:colOff>
      <xdr:row>6</xdr:row>
      <xdr:rowOff>295275</xdr:rowOff>
    </xdr:to>
    <xdr:sp macro="" textlink="">
      <xdr:nvSpPr>
        <xdr:cNvPr id="51" name="Line 2"/>
        <xdr:cNvSpPr>
          <a:spLocks noChangeShapeType="1"/>
        </xdr:cNvSpPr>
      </xdr:nvSpPr>
      <xdr:spPr bwMode="auto">
        <a:xfrm flipH="1">
          <a:off x="9435465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101</xdr:col>
      <xdr:colOff>333375</xdr:colOff>
      <xdr:row>6</xdr:row>
      <xdr:rowOff>533400</xdr:rowOff>
    </xdr:from>
    <xdr:to>
      <xdr:col>101</xdr:col>
      <xdr:colOff>752475</xdr:colOff>
      <xdr:row>7</xdr:row>
      <xdr:rowOff>0</xdr:rowOff>
    </xdr:to>
    <xdr:pic>
      <xdr:nvPicPr>
        <xdr:cNvPr id="52"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4130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104</xdr:col>
      <xdr:colOff>104775</xdr:colOff>
      <xdr:row>157</xdr:row>
      <xdr:rowOff>47625</xdr:rowOff>
    </xdr:from>
    <xdr:to>
      <xdr:col>115</xdr:col>
      <xdr:colOff>889672</xdr:colOff>
      <xdr:row>171</xdr:row>
      <xdr:rowOff>38100</xdr:rowOff>
    </xdr:to>
    <xdr:sp macro="" textlink="">
      <xdr:nvSpPr>
        <xdr:cNvPr id="53" name="Text Box 1"/>
        <xdr:cNvSpPr txBox="1">
          <a:spLocks noChangeArrowheads="1"/>
        </xdr:cNvSpPr>
      </xdr:nvSpPr>
      <xdr:spPr bwMode="auto">
        <a:xfrm>
          <a:off x="104803575" y="22193250"/>
          <a:ext cx="11738647" cy="19907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A sample is one or more fish. The </a:t>
          </a:r>
          <a:r>
            <a:rPr lang="en-GB" sz="1000" b="1" i="0" u="sng" strike="noStrike" baseline="0">
              <a:solidFill>
                <a:srgbClr val="000000"/>
              </a:solidFill>
              <a:latin typeface="Arial"/>
              <a:cs typeface="Arial"/>
            </a:rPr>
            <a:t>minimum number of samples to be collected each year must be at least 1 per 100 tonnes of annual production</a:t>
          </a: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The following breakdown must be respected: </a:t>
          </a:r>
          <a:r>
            <a:rPr lang="en-GB" sz="1000" b="1" i="1" u="none" strike="noStrike" baseline="0">
              <a:solidFill>
                <a:srgbClr val="000000"/>
              </a:solidFill>
              <a:latin typeface="Arial"/>
              <a:cs typeface="Arial"/>
            </a:rPr>
            <a:t>Group A: one third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All of these samples must be taken at farm level, on fish at all stages of farming , including fish which is ready to be placed on the market for consumption.  </a:t>
          </a:r>
        </a:p>
        <a:p>
          <a:pPr algn="l" rtl="0">
            <a:defRPr sz="1000"/>
          </a:pPr>
          <a:r>
            <a:rPr lang="en-GB" sz="1000" b="1" i="1" u="none" strike="noStrike" baseline="0">
              <a:solidFill>
                <a:srgbClr val="000000"/>
              </a:solidFill>
              <a:latin typeface="Arial"/>
              <a:cs typeface="Arial"/>
            </a:rPr>
            <a:t>Group B: two thirds of the total samples.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sampling should be carried out: (a) preferably at the farm, on fish ready to be placed on the market for consumption;</a:t>
          </a:r>
        </a:p>
        <a:p>
          <a:pPr algn="l" rtl="0">
            <a:defRPr sz="1000"/>
          </a:pPr>
          <a:r>
            <a:rPr lang="en-GB" sz="1000" b="0" i="0" u="none" strike="noStrike" baseline="0">
              <a:solidFill>
                <a:srgbClr val="000000"/>
              </a:solidFill>
              <a:latin typeface="Arial"/>
              <a:cs typeface="Arial"/>
            </a:rPr>
            <a:t>(b) either at the processing plant, or at wholesale level, on fresh fish, on condition that tracing-back to the farm of origin, in the event of positive results, can be done.</a:t>
          </a:r>
        </a:p>
        <a:p>
          <a:pPr algn="l" rtl="0">
            <a:defRPr sz="1000"/>
          </a:pPr>
          <a:r>
            <a:rPr lang="en-GB" sz="1000" b="1" i="0" u="none" strike="noStrike" baseline="0">
              <a:solidFill>
                <a:srgbClr val="000000"/>
              </a:solidFill>
              <a:latin typeface="Arial"/>
              <a:cs typeface="Arial"/>
            </a:rPr>
            <a:t>In order to facilitate this breakdown and ensure that the correct number of samples are tested, the spreadsheet has made the following calculations  distributing samples between each of the (sub) groups in the following way:                                                                                                                                                                                            </a:t>
          </a:r>
        </a:p>
        <a:p>
          <a:pPr algn="l" rtl="0">
            <a:defRPr sz="1000"/>
          </a:pPr>
          <a:r>
            <a:rPr lang="en-GB" sz="1000" b="1" i="0" u="none" strike="noStrike" baseline="0">
              <a:solidFill>
                <a:srgbClr val="000000"/>
              </a:solidFill>
              <a:latin typeface="Arial"/>
              <a:cs typeface="Arial"/>
            </a:rPr>
            <a:t>- Of the samples to be tested for in Groups A1, A3 and A6, one third of the total Group A samples are allocated to each of the three subgroups.</a:t>
          </a:r>
        </a:p>
        <a:p>
          <a:pPr algn="l" rtl="0">
            <a:defRPr sz="1000"/>
          </a:pPr>
          <a:r>
            <a:rPr lang="en-GB" sz="1000" b="1" i="0" u="none" strike="noStrike" baseline="0">
              <a:solidFill>
                <a:srgbClr val="000000"/>
              </a:solidFill>
              <a:latin typeface="Arial"/>
              <a:cs typeface="Arial"/>
            </a:rPr>
            <a:t>- Of the samples to be tested for Group B, 50% of these have been allocated to Group B1, 20% to Group B2 and 30% to Group B3. It is </a:t>
          </a:r>
          <a:r>
            <a:rPr lang="en-GB" sz="1000" b="1" i="0" u="sng" strike="noStrike" baseline="0">
              <a:solidFill>
                <a:srgbClr val="000000"/>
              </a:solidFill>
              <a:latin typeface="Arial"/>
              <a:cs typeface="Arial"/>
            </a:rPr>
            <a:t>essential</a:t>
          </a:r>
          <a:r>
            <a:rPr lang="en-GB" sz="1000" b="1" i="0" u="none" strike="noStrike" baseline="0">
              <a:solidFill>
                <a:srgbClr val="000000"/>
              </a:solidFill>
              <a:latin typeface="Arial"/>
              <a:cs typeface="Arial"/>
            </a:rPr>
            <a:t> that dyes are tested for.  </a:t>
          </a:r>
        </a:p>
        <a:p>
          <a:pPr algn="l" rtl="0">
            <a:defRPr sz="1000"/>
          </a:pPr>
          <a:r>
            <a:rPr lang="en-GB" sz="1000" b="1" i="0" u="none" strike="noStrike" baseline="0">
              <a:solidFill>
                <a:srgbClr val="FF0000"/>
              </a:solidFill>
              <a:latin typeface="Arial"/>
              <a:cs typeface="Arial"/>
            </a:rPr>
            <a:t>#  For very small production volumes (e.g. &lt; 500 tonnes) where the spreadsheet would calculate &lt; 1 sample per substance group, a minimum of one sample per compound group has been assigned.  </a:t>
          </a:r>
        </a:p>
      </xdr:txBody>
    </xdr:sp>
    <xdr:clientData/>
  </xdr:twoCellAnchor>
  <xdr:twoCellAnchor>
    <xdr:from>
      <xdr:col>108</xdr:col>
      <xdr:colOff>57150</xdr:colOff>
      <xdr:row>6</xdr:row>
      <xdr:rowOff>295275</xdr:rowOff>
    </xdr:from>
    <xdr:to>
      <xdr:col>108</xdr:col>
      <xdr:colOff>1390650</xdr:colOff>
      <xdr:row>6</xdr:row>
      <xdr:rowOff>295275</xdr:rowOff>
    </xdr:to>
    <xdr:sp macro="" textlink="">
      <xdr:nvSpPr>
        <xdr:cNvPr id="54" name="Line 2"/>
        <xdr:cNvSpPr>
          <a:spLocks noChangeShapeType="1"/>
        </xdr:cNvSpPr>
      </xdr:nvSpPr>
      <xdr:spPr bwMode="auto">
        <a:xfrm flipH="1">
          <a:off x="107442000" y="177165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114</xdr:col>
      <xdr:colOff>333375</xdr:colOff>
      <xdr:row>6</xdr:row>
      <xdr:rowOff>533400</xdr:rowOff>
    </xdr:from>
    <xdr:to>
      <xdr:col>114</xdr:col>
      <xdr:colOff>752475</xdr:colOff>
      <xdr:row>7</xdr:row>
      <xdr:rowOff>0</xdr:rowOff>
    </xdr:to>
    <xdr:pic>
      <xdr:nvPicPr>
        <xdr:cNvPr id="55" name="Picture 3" descr="pd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928650" y="200977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135</xdr:row>
      <xdr:rowOff>19050</xdr:rowOff>
    </xdr:from>
    <xdr:to>
      <xdr:col>12</xdr:col>
      <xdr:colOff>9525</xdr:colOff>
      <xdr:row>153</xdr:row>
      <xdr:rowOff>0</xdr:rowOff>
    </xdr:to>
    <xdr:sp macro="" textlink="">
      <xdr:nvSpPr>
        <xdr:cNvPr id="2" name="Text Box 2"/>
        <xdr:cNvSpPr txBox="1">
          <a:spLocks noChangeArrowheads="1"/>
        </xdr:cNvSpPr>
      </xdr:nvSpPr>
      <xdr:spPr bwMode="auto">
        <a:xfrm>
          <a:off x="228600" y="19011900"/>
          <a:ext cx="11363325" cy="255270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100" b="0" i="0" u="none" strike="noStrike" baseline="0">
              <a:solidFill>
                <a:srgbClr val="000000"/>
              </a:solidFill>
              <a:latin typeface="Arial"/>
              <a:cs typeface="Arial"/>
            </a:rPr>
            <a:t>The annual </a:t>
          </a:r>
          <a:r>
            <a:rPr lang="en-GB" sz="1100" b="1" i="0" u="none" strike="noStrike" baseline="0">
              <a:solidFill>
                <a:srgbClr val="000000"/>
              </a:solidFill>
              <a:latin typeface="Arial"/>
              <a:cs typeface="Arial"/>
            </a:rPr>
            <a:t>number of samples</a:t>
          </a:r>
          <a:r>
            <a:rPr lang="en-GB" sz="1100" b="0" i="0" u="none" strike="noStrike" baseline="0">
              <a:solidFill>
                <a:srgbClr val="000000"/>
              </a:solidFill>
              <a:latin typeface="Arial"/>
              <a:cs typeface="Arial"/>
            </a:rPr>
            <a:t> is </a:t>
          </a:r>
          <a:r>
            <a:rPr lang="en-GB" sz="1100" b="1" i="0" u="none" strike="noStrike" baseline="0">
              <a:solidFill>
                <a:srgbClr val="000000"/>
              </a:solidFill>
              <a:latin typeface="Arial"/>
              <a:cs typeface="Arial"/>
            </a:rPr>
            <a:t>1 per 15000 tonnes of the annual production of milk, with a minimum of 300 samples</a:t>
          </a:r>
          <a:r>
            <a:rPr lang="en-GB" sz="1100" b="0" i="0" u="none" strike="noStrike" baseline="0">
              <a:solidFill>
                <a:srgbClr val="000000"/>
              </a:solidFill>
              <a:latin typeface="Arial"/>
              <a:cs typeface="Arial"/>
            </a:rPr>
            <a:t>.</a:t>
          </a:r>
        </a:p>
        <a:p>
          <a:pPr algn="l" rtl="0">
            <a:defRPr sz="1000"/>
          </a:pPr>
          <a:r>
            <a:rPr lang="en-GB" sz="1100" b="0" i="0" u="none" strike="noStrike" baseline="0">
              <a:solidFill>
                <a:srgbClr val="000000"/>
              </a:solidFill>
              <a:latin typeface="Arial"/>
              <a:cs typeface="Arial"/>
            </a:rPr>
            <a:t>The following breakdown must be respected:</a:t>
          </a:r>
        </a:p>
        <a:p>
          <a:pPr algn="l" rtl="0">
            <a:defRPr sz="1000"/>
          </a:pPr>
          <a:r>
            <a:rPr lang="en-GB" sz="1100" b="0" i="0" u="none" strike="noStrike" baseline="0">
              <a:solidFill>
                <a:srgbClr val="000000"/>
              </a:solidFill>
              <a:latin typeface="Arial"/>
              <a:cs typeface="Arial"/>
            </a:rPr>
            <a:t>(a) 70 % of the samples must be examined for the presence of residues of veterinary drugs. In this case, </a:t>
          </a:r>
          <a:r>
            <a:rPr lang="en-GB" sz="1100" b="1" i="0" u="sng" strike="noStrike" baseline="0">
              <a:solidFill>
                <a:srgbClr val="000000"/>
              </a:solidFill>
              <a:latin typeface="Arial"/>
              <a:cs typeface="Arial"/>
            </a:rPr>
            <a:t>each sample has to be tested for at least four different compounds from</a:t>
          </a:r>
          <a:r>
            <a:rPr lang="en-GB" sz="1100" b="0" i="0" u="sng" strike="noStrike" baseline="0">
              <a:solidFill>
                <a:srgbClr val="000000"/>
              </a:solidFill>
              <a:latin typeface="Arial"/>
              <a:cs typeface="Arial"/>
            </a:rPr>
            <a:t> </a:t>
          </a:r>
          <a:r>
            <a:rPr lang="en-GB" sz="1100" b="1" i="0" u="sng" strike="noStrike" baseline="0">
              <a:solidFill>
                <a:srgbClr val="000000"/>
              </a:solidFill>
              <a:latin typeface="Arial"/>
              <a:cs typeface="Arial"/>
            </a:rPr>
            <a:t>at least three groups</a:t>
          </a:r>
          <a:r>
            <a:rPr lang="en-GB" sz="1100" b="0" i="0" u="none" strike="noStrike" baseline="0">
              <a:solidFill>
                <a:srgbClr val="000000"/>
              </a:solidFill>
              <a:latin typeface="Arial"/>
              <a:cs typeface="Arial"/>
            </a:rPr>
            <a:t> among groups A 6, B 1, B 2 (a) and B 2 (e).</a:t>
          </a:r>
        </a:p>
        <a:p>
          <a:pPr algn="l" rtl="0">
            <a:defRPr sz="1000"/>
          </a:pPr>
          <a:r>
            <a:rPr lang="en-GB" sz="1100" b="0" i="0" u="none" strike="noStrike" baseline="0">
              <a:solidFill>
                <a:srgbClr val="000000"/>
              </a:solidFill>
              <a:latin typeface="Arial"/>
              <a:cs typeface="Arial"/>
            </a:rPr>
            <a:t>(b) 15 % of the samples must be tested for the presence of residues designated in group B 3 of Annex of this document.</a:t>
          </a:r>
        </a:p>
        <a:p>
          <a:pPr algn="l" rtl="0">
            <a:defRPr sz="1000"/>
          </a:pPr>
          <a:r>
            <a:rPr lang="en-GB" sz="1100" b="0" i="0" u="none" strike="noStrike" baseline="0">
              <a:solidFill>
                <a:srgbClr val="000000"/>
              </a:solidFill>
              <a:latin typeface="Arial"/>
              <a:cs typeface="Arial"/>
            </a:rPr>
            <a:t>(c) The balance (15 %) must be allocated according to the situation of the country.</a:t>
          </a:r>
        </a:p>
        <a:p>
          <a:pPr algn="l" rtl="0">
            <a:defRPr sz="1000"/>
          </a:pPr>
          <a:endParaRPr lang="en-GB" sz="1100" b="1"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In order to facilitate this breakdown and ensure that 300 samples are taken, the spreadsheet has made the following calculations:                                                                               - Of the 70% of the samples to be tested for in Group A6, B1, B2a and B2e, 35%, 40%, 20% and 5% have been allocated to each group respectively and the balance of samples referred to in (c) above (i.e. 15% of 300) has been equally allocated between all of the four groups listed. </a:t>
          </a:r>
        </a:p>
        <a:p>
          <a:pPr algn="l" rtl="0">
            <a:defRPr sz="1000"/>
          </a:pPr>
          <a:r>
            <a:rPr lang="en-GB" sz="1100" b="1" i="0" u="none" strike="noStrike" baseline="0">
              <a:solidFill>
                <a:srgbClr val="000000"/>
              </a:solidFill>
              <a:latin typeface="Arial"/>
              <a:cs typeface="Arial"/>
            </a:rPr>
            <a:t>- To take account of the necessity to test </a:t>
          </a:r>
          <a:r>
            <a:rPr lang="en-GB" sz="1100" b="1" i="0" u="sng" strike="noStrike" baseline="0">
              <a:solidFill>
                <a:srgbClr val="000000"/>
              </a:solidFill>
              <a:latin typeface="Arial"/>
              <a:cs typeface="Arial"/>
            </a:rPr>
            <a:t>each</a:t>
          </a:r>
          <a:r>
            <a:rPr lang="en-GB" sz="1100" b="1" i="0" u="none" strike="noStrike" baseline="0">
              <a:solidFill>
                <a:srgbClr val="000000"/>
              </a:solidFill>
              <a:latin typeface="Arial"/>
              <a:cs typeface="Arial"/>
            </a:rPr>
            <a:t> of the samples allocated for Groups A6, B1, B2a and B2e f</a:t>
          </a:r>
          <a:r>
            <a:rPr lang="en-GB" sz="1100" b="1" i="0" u="sng" strike="noStrike" baseline="0">
              <a:solidFill>
                <a:srgbClr val="000000"/>
              </a:solidFill>
              <a:latin typeface="Arial"/>
              <a:cs typeface="Arial"/>
            </a:rPr>
            <a:t>or at least three substance groups</a:t>
          </a:r>
          <a:r>
            <a:rPr lang="en-GB" sz="1100" b="1" i="0" u="none" strike="noStrike" baseline="0">
              <a:solidFill>
                <a:srgbClr val="000000"/>
              </a:solidFill>
              <a:latin typeface="Arial"/>
              <a:cs typeface="Arial"/>
            </a:rPr>
            <a:t> (i.e. multiple analysis for a single sample), the samples taken in total for A6, B1 and B2a should be tested for each of these three substance groups.  The minimum </a:t>
          </a:r>
          <a:r>
            <a:rPr lang="en-GB" sz="1100" b="1" i="0" u="sng" strike="noStrike" baseline="0">
              <a:solidFill>
                <a:srgbClr val="000000"/>
              </a:solidFill>
              <a:latin typeface="Arial"/>
              <a:cs typeface="Arial"/>
            </a:rPr>
            <a:t>number of tests</a:t>
          </a:r>
          <a:r>
            <a:rPr lang="en-GB" sz="1100" b="1" i="0" u="none" strike="noStrike" baseline="0">
              <a:solidFill>
                <a:srgbClr val="000000"/>
              </a:solidFill>
              <a:latin typeface="Arial"/>
              <a:cs typeface="Arial"/>
            </a:rPr>
            <a:t> is calculated accordingly.                                                </a:t>
          </a:r>
        </a:p>
        <a:p>
          <a:pPr algn="l" rtl="0">
            <a:defRPr sz="1000"/>
          </a:pPr>
          <a:r>
            <a:rPr lang="en-GB" sz="1100" b="1" i="0" u="none" strike="noStrike" baseline="0">
              <a:solidFill>
                <a:srgbClr val="000000"/>
              </a:solidFill>
              <a:latin typeface="Arial"/>
              <a:cs typeface="Arial"/>
            </a:rPr>
            <a:t>  </a:t>
          </a:r>
        </a:p>
      </xdr:txBody>
    </xdr:sp>
    <xdr:clientData/>
  </xdr:twoCellAnchor>
  <xdr:twoCellAnchor>
    <xdr:from>
      <xdr:col>5</xdr:col>
      <xdr:colOff>57150</xdr:colOff>
      <xdr:row>6</xdr:row>
      <xdr:rowOff>295275</xdr:rowOff>
    </xdr:from>
    <xdr:to>
      <xdr:col>5</xdr:col>
      <xdr:colOff>1390650</xdr:colOff>
      <xdr:row>6</xdr:row>
      <xdr:rowOff>295275</xdr:rowOff>
    </xdr:to>
    <xdr:sp macro="" textlink="">
      <xdr:nvSpPr>
        <xdr:cNvPr id="3" name="Line 3"/>
        <xdr:cNvSpPr>
          <a:spLocks noChangeShapeType="1"/>
        </xdr:cNvSpPr>
      </xdr:nvSpPr>
      <xdr:spPr bwMode="auto">
        <a:xfrm flipH="1">
          <a:off x="3343275" y="1600200"/>
          <a:ext cx="1333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333375</xdr:colOff>
      <xdr:row>6</xdr:row>
      <xdr:rowOff>533400</xdr:rowOff>
    </xdr:from>
    <xdr:to>
      <xdr:col>11</xdr:col>
      <xdr:colOff>752475</xdr:colOff>
      <xdr:row>7</xdr:row>
      <xdr:rowOff>0</xdr:rowOff>
    </xdr:to>
    <xdr:pic>
      <xdr:nvPicPr>
        <xdr:cNvPr id="4" name="Picture 5" descr="pd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10875" y="18383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ec.europa.eu/food/food/chemicalsafety/residues/sampling_levels_frequencies_jme.pdf" TargetMode="External"/><Relationship Id="rId3" Type="http://schemas.openxmlformats.org/officeDocument/2006/relationships/hyperlink" Target="http://ec.europa.eu/food/food/chemicalsafety/residues/sampling_levels_frequencies_jme.pdf" TargetMode="External"/><Relationship Id="rId7" Type="http://schemas.openxmlformats.org/officeDocument/2006/relationships/hyperlink" Target="http://ec.europa.eu/food/food/chemicalsafety/residues/sampling_levels_frequencies_jme.pdf" TargetMode="External"/><Relationship Id="rId2" Type="http://schemas.openxmlformats.org/officeDocument/2006/relationships/hyperlink" Target="http://ec.europa.eu/food/food/chemicalsafety/residues/sampling_levels_frequencies_jme.pdf" TargetMode="External"/><Relationship Id="rId1" Type="http://schemas.openxmlformats.org/officeDocument/2006/relationships/hyperlink" Target="http://ec.europa.eu/food/food/chemicalsafety/residues/sampling_levels_frequencies_jme.pdf" TargetMode="External"/><Relationship Id="rId6" Type="http://schemas.openxmlformats.org/officeDocument/2006/relationships/hyperlink" Target="http://ec.europa.eu/food/food/chemicalsafety/residues/sampling_levels_frequencies_jme.pdf" TargetMode="External"/><Relationship Id="rId11" Type="http://schemas.openxmlformats.org/officeDocument/2006/relationships/drawing" Target="../drawings/drawing2.xml"/><Relationship Id="rId5" Type="http://schemas.openxmlformats.org/officeDocument/2006/relationships/hyperlink" Target="http://ec.europa.eu/food/food/chemicalsafety/residues/sampling_levels_frequencies_jme.pdf" TargetMode="External"/><Relationship Id="rId10" Type="http://schemas.openxmlformats.org/officeDocument/2006/relationships/printerSettings" Target="../printerSettings/printerSettings1.bin"/><Relationship Id="rId4" Type="http://schemas.openxmlformats.org/officeDocument/2006/relationships/hyperlink" Target="http://ec.europa.eu/food/food/chemicalsafety/residues/sampling_levels_frequencies_jme.pdf" TargetMode="External"/><Relationship Id="rId9" Type="http://schemas.openxmlformats.org/officeDocument/2006/relationships/hyperlink" Target="http://ec.europa.eu/food/food/chemicalsafety/residues/sampling_levels_frequencies_jme.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ec.europa.eu/food/sites/food/files/safety/docs/cs_vet-med-residues_control_sampling_levels_freq_jm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B6" sqref="B6"/>
    </sheetView>
  </sheetViews>
  <sheetFormatPr defaultColWidth="8.85546875" defaultRowHeight="15" x14ac:dyDescent="0.25"/>
  <cols>
    <col min="1" max="1" width="8.85546875" customWidth="1"/>
    <col min="2" max="2" width="145" customWidth="1"/>
    <col min="257" max="257" width="8.85546875" customWidth="1"/>
    <col min="258" max="258" width="145" customWidth="1"/>
    <col min="513" max="513" width="8.85546875" customWidth="1"/>
    <col min="514" max="514" width="145" customWidth="1"/>
    <col min="769" max="769" width="8.85546875" customWidth="1"/>
    <col min="770" max="770" width="145" customWidth="1"/>
    <col min="1025" max="1025" width="8.85546875" customWidth="1"/>
    <col min="1026" max="1026" width="145" customWidth="1"/>
    <col min="1281" max="1281" width="8.85546875" customWidth="1"/>
    <col min="1282" max="1282" width="145" customWidth="1"/>
    <col min="1537" max="1537" width="8.85546875" customWidth="1"/>
    <col min="1538" max="1538" width="145" customWidth="1"/>
    <col min="1793" max="1793" width="8.85546875" customWidth="1"/>
    <col min="1794" max="1794" width="145" customWidth="1"/>
    <col min="2049" max="2049" width="8.85546875" customWidth="1"/>
    <col min="2050" max="2050" width="145" customWidth="1"/>
    <col min="2305" max="2305" width="8.85546875" customWidth="1"/>
    <col min="2306" max="2306" width="145" customWidth="1"/>
    <col min="2561" max="2561" width="8.85546875" customWidth="1"/>
    <col min="2562" max="2562" width="145" customWidth="1"/>
    <col min="2817" max="2817" width="8.85546875" customWidth="1"/>
    <col min="2818" max="2818" width="145" customWidth="1"/>
    <col min="3073" max="3073" width="8.85546875" customWidth="1"/>
    <col min="3074" max="3074" width="145" customWidth="1"/>
    <col min="3329" max="3329" width="8.85546875" customWidth="1"/>
    <col min="3330" max="3330" width="145" customWidth="1"/>
    <col min="3585" max="3585" width="8.85546875" customWidth="1"/>
    <col min="3586" max="3586" width="145" customWidth="1"/>
    <col min="3841" max="3841" width="8.85546875" customWidth="1"/>
    <col min="3842" max="3842" width="145" customWidth="1"/>
    <col min="4097" max="4097" width="8.85546875" customWidth="1"/>
    <col min="4098" max="4098" width="145" customWidth="1"/>
    <col min="4353" max="4353" width="8.85546875" customWidth="1"/>
    <col min="4354" max="4354" width="145" customWidth="1"/>
    <col min="4609" max="4609" width="8.85546875" customWidth="1"/>
    <col min="4610" max="4610" width="145" customWidth="1"/>
    <col min="4865" max="4865" width="8.85546875" customWidth="1"/>
    <col min="4866" max="4866" width="145" customWidth="1"/>
    <col min="5121" max="5121" width="8.85546875" customWidth="1"/>
    <col min="5122" max="5122" width="145" customWidth="1"/>
    <col min="5377" max="5377" width="8.85546875" customWidth="1"/>
    <col min="5378" max="5378" width="145" customWidth="1"/>
    <col min="5633" max="5633" width="8.85546875" customWidth="1"/>
    <col min="5634" max="5634" width="145" customWidth="1"/>
    <col min="5889" max="5889" width="8.85546875" customWidth="1"/>
    <col min="5890" max="5890" width="145" customWidth="1"/>
    <col min="6145" max="6145" width="8.85546875" customWidth="1"/>
    <col min="6146" max="6146" width="145" customWidth="1"/>
    <col min="6401" max="6401" width="8.85546875" customWidth="1"/>
    <col min="6402" max="6402" width="145" customWidth="1"/>
    <col min="6657" max="6657" width="8.85546875" customWidth="1"/>
    <col min="6658" max="6658" width="145" customWidth="1"/>
    <col min="6913" max="6913" width="8.85546875" customWidth="1"/>
    <col min="6914" max="6914" width="145" customWidth="1"/>
    <col min="7169" max="7169" width="8.85546875" customWidth="1"/>
    <col min="7170" max="7170" width="145" customWidth="1"/>
    <col min="7425" max="7425" width="8.85546875" customWidth="1"/>
    <col min="7426" max="7426" width="145" customWidth="1"/>
    <col min="7681" max="7681" width="8.85546875" customWidth="1"/>
    <col min="7682" max="7682" width="145" customWidth="1"/>
    <col min="7937" max="7937" width="8.85546875" customWidth="1"/>
    <col min="7938" max="7938" width="145" customWidth="1"/>
    <col min="8193" max="8193" width="8.85546875" customWidth="1"/>
    <col min="8194" max="8194" width="145" customWidth="1"/>
    <col min="8449" max="8449" width="8.85546875" customWidth="1"/>
    <col min="8450" max="8450" width="145" customWidth="1"/>
    <col min="8705" max="8705" width="8.85546875" customWidth="1"/>
    <col min="8706" max="8706" width="145" customWidth="1"/>
    <col min="8961" max="8961" width="8.85546875" customWidth="1"/>
    <col min="8962" max="8962" width="145" customWidth="1"/>
    <col min="9217" max="9217" width="8.85546875" customWidth="1"/>
    <col min="9218" max="9218" width="145" customWidth="1"/>
    <col min="9473" max="9473" width="8.85546875" customWidth="1"/>
    <col min="9474" max="9474" width="145" customWidth="1"/>
    <col min="9729" max="9729" width="8.85546875" customWidth="1"/>
    <col min="9730" max="9730" width="145" customWidth="1"/>
    <col min="9985" max="9985" width="8.85546875" customWidth="1"/>
    <col min="9986" max="9986" width="145" customWidth="1"/>
    <col min="10241" max="10241" width="8.85546875" customWidth="1"/>
    <col min="10242" max="10242" width="145" customWidth="1"/>
    <col min="10497" max="10497" width="8.85546875" customWidth="1"/>
    <col min="10498" max="10498" width="145" customWidth="1"/>
    <col min="10753" max="10753" width="8.85546875" customWidth="1"/>
    <col min="10754" max="10754" width="145" customWidth="1"/>
    <col min="11009" max="11009" width="8.85546875" customWidth="1"/>
    <col min="11010" max="11010" width="145" customWidth="1"/>
    <col min="11265" max="11265" width="8.85546875" customWidth="1"/>
    <col min="11266" max="11266" width="145" customWidth="1"/>
    <col min="11521" max="11521" width="8.85546875" customWidth="1"/>
    <col min="11522" max="11522" width="145" customWidth="1"/>
    <col min="11777" max="11777" width="8.85546875" customWidth="1"/>
    <col min="11778" max="11778" width="145" customWidth="1"/>
    <col min="12033" max="12033" width="8.85546875" customWidth="1"/>
    <col min="12034" max="12034" width="145" customWidth="1"/>
    <col min="12289" max="12289" width="8.85546875" customWidth="1"/>
    <col min="12290" max="12290" width="145" customWidth="1"/>
    <col min="12545" max="12545" width="8.85546875" customWidth="1"/>
    <col min="12546" max="12546" width="145" customWidth="1"/>
    <col min="12801" max="12801" width="8.85546875" customWidth="1"/>
    <col min="12802" max="12802" width="145" customWidth="1"/>
    <col min="13057" max="13057" width="8.85546875" customWidth="1"/>
    <col min="13058" max="13058" width="145" customWidth="1"/>
    <col min="13313" max="13313" width="8.85546875" customWidth="1"/>
    <col min="13314" max="13314" width="145" customWidth="1"/>
    <col min="13569" max="13569" width="8.85546875" customWidth="1"/>
    <col min="13570" max="13570" width="145" customWidth="1"/>
    <col min="13825" max="13825" width="8.85546875" customWidth="1"/>
    <col min="13826" max="13826" width="145" customWidth="1"/>
    <col min="14081" max="14081" width="8.85546875" customWidth="1"/>
    <col min="14082" max="14082" width="145" customWidth="1"/>
    <col min="14337" max="14337" width="8.85546875" customWidth="1"/>
    <col min="14338" max="14338" width="145" customWidth="1"/>
    <col min="14593" max="14593" width="8.85546875" customWidth="1"/>
    <col min="14594" max="14594" width="145" customWidth="1"/>
    <col min="14849" max="14849" width="8.85546875" customWidth="1"/>
    <col min="14850" max="14850" width="145" customWidth="1"/>
    <col min="15105" max="15105" width="8.85546875" customWidth="1"/>
    <col min="15106" max="15106" width="145" customWidth="1"/>
    <col min="15361" max="15361" width="8.85546875" customWidth="1"/>
    <col min="15362" max="15362" width="145" customWidth="1"/>
    <col min="15617" max="15617" width="8.85546875" customWidth="1"/>
    <col min="15618" max="15618" width="145" customWidth="1"/>
    <col min="15873" max="15873" width="8.85546875" customWidth="1"/>
    <col min="15874" max="15874" width="145" customWidth="1"/>
    <col min="16129" max="16129" width="8.85546875" customWidth="1"/>
    <col min="16130" max="16130" width="145" customWidth="1"/>
  </cols>
  <sheetData>
    <row r="1" spans="1:3" x14ac:dyDescent="0.25">
      <c r="A1" s="1" t="s">
        <v>0</v>
      </c>
      <c r="B1" s="2" t="s">
        <v>1</v>
      </c>
    </row>
    <row r="2" spans="1:3" ht="45" x14ac:dyDescent="0.25">
      <c r="A2" s="1">
        <v>1</v>
      </c>
      <c r="B2" s="3" t="s">
        <v>2</v>
      </c>
      <c r="C2" s="4"/>
    </row>
    <row r="3" spans="1:3" ht="60" x14ac:dyDescent="0.25">
      <c r="A3" s="1">
        <v>2</v>
      </c>
      <c r="B3" s="3" t="s">
        <v>3</v>
      </c>
      <c r="C3" s="5"/>
    </row>
    <row r="4" spans="1:3" ht="30" x14ac:dyDescent="0.25">
      <c r="A4" s="1">
        <v>3</v>
      </c>
      <c r="B4" s="3" t="s">
        <v>4</v>
      </c>
      <c r="C4" s="6"/>
    </row>
    <row r="5" spans="1:3" ht="75" x14ac:dyDescent="0.25">
      <c r="A5" s="1">
        <v>4</v>
      </c>
      <c r="B5" s="3" t="s">
        <v>5</v>
      </c>
    </row>
    <row r="6" spans="1:3" ht="120" x14ac:dyDescent="0.25">
      <c r="A6" s="1">
        <v>5</v>
      </c>
      <c r="B6" s="3" t="s">
        <v>6</v>
      </c>
    </row>
    <row r="7" spans="1:3" ht="60" x14ac:dyDescent="0.25">
      <c r="A7" s="1">
        <v>6</v>
      </c>
      <c r="B7" s="7" t="s">
        <v>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163"/>
  <sheetViews>
    <sheetView view="pageBreakPreview" zoomScaleNormal="100" zoomScaleSheetLayoutView="100" workbookViewId="0">
      <selection activeCell="E6" sqref="E6"/>
    </sheetView>
  </sheetViews>
  <sheetFormatPr defaultRowHeight="11.25" x14ac:dyDescent="0.2"/>
  <cols>
    <col min="1" max="1" width="3.42578125" style="103" customWidth="1"/>
    <col min="2" max="2" width="23" style="103" customWidth="1"/>
    <col min="3" max="3" width="7" style="102" customWidth="1"/>
    <col min="4" max="4" width="6.85546875" style="103" customWidth="1"/>
    <col min="5" max="5" width="27.42578125" style="205" bestFit="1" customWidth="1"/>
    <col min="6" max="6" width="22.85546875" style="103" bestFit="1" customWidth="1"/>
    <col min="7" max="7" width="14.85546875" style="103" customWidth="1"/>
    <col min="8" max="8" width="17.140625" style="103" customWidth="1"/>
    <col min="9" max="9" width="13.42578125" style="103" customWidth="1"/>
    <col min="10" max="10" width="12.42578125" style="103" customWidth="1"/>
    <col min="11" max="11" width="15.85546875" style="103" customWidth="1"/>
    <col min="12" max="12" width="22.85546875" style="103" customWidth="1"/>
    <col min="13" max="13" width="9.140625" style="103"/>
    <col min="14" max="14" width="3.42578125" style="103" customWidth="1"/>
    <col min="15" max="15" width="23" style="103" customWidth="1"/>
    <col min="16" max="16" width="7" style="102" customWidth="1"/>
    <col min="17" max="17" width="6.85546875" style="103" customWidth="1"/>
    <col min="18" max="18" width="27.42578125" style="103" bestFit="1" customWidth="1"/>
    <col min="19" max="19" width="22.85546875" style="103" bestFit="1" customWidth="1"/>
    <col min="20" max="20" width="14.85546875" style="103" customWidth="1"/>
    <col min="21" max="21" width="17.140625" style="103" customWidth="1"/>
    <col min="22" max="22" width="13.42578125" style="103" customWidth="1"/>
    <col min="23" max="23" width="12.42578125" style="103" customWidth="1"/>
    <col min="24" max="24" width="15.85546875" style="103" customWidth="1"/>
    <col min="25" max="25" width="22.85546875" style="103" customWidth="1"/>
    <col min="26" max="26" width="9.140625" style="103"/>
    <col min="27" max="27" width="3.42578125" style="103" customWidth="1"/>
    <col min="28" max="28" width="23" style="103" customWidth="1"/>
    <col min="29" max="29" width="7" style="102" customWidth="1"/>
    <col min="30" max="30" width="6.85546875" style="103" customWidth="1"/>
    <col min="31" max="31" width="27.42578125" style="103" bestFit="1" customWidth="1"/>
    <col min="32" max="32" width="22.85546875" style="103" bestFit="1" customWidth="1"/>
    <col min="33" max="33" width="14.85546875" style="103" customWidth="1"/>
    <col min="34" max="34" width="17.140625" style="103" customWidth="1"/>
    <col min="35" max="35" width="13.42578125" style="103" customWidth="1"/>
    <col min="36" max="36" width="12.42578125" style="103" customWidth="1"/>
    <col min="37" max="37" width="15.85546875" style="103" customWidth="1"/>
    <col min="38" max="38" width="22.85546875" style="103" customWidth="1"/>
    <col min="39" max="39" width="9.140625" style="103"/>
    <col min="40" max="40" width="3.42578125" style="103" customWidth="1"/>
    <col min="41" max="41" width="23" style="103" customWidth="1"/>
    <col min="42" max="42" width="7" style="102" customWidth="1"/>
    <col min="43" max="43" width="6.85546875" style="103" customWidth="1"/>
    <col min="44" max="44" width="27.42578125" style="103" bestFit="1" customWidth="1"/>
    <col min="45" max="45" width="22.85546875" style="103" bestFit="1" customWidth="1"/>
    <col min="46" max="46" width="14.85546875" style="103" customWidth="1"/>
    <col min="47" max="47" width="17.140625" style="103" customWidth="1"/>
    <col min="48" max="48" width="13.42578125" style="103" customWidth="1"/>
    <col min="49" max="49" width="12.42578125" style="103" customWidth="1"/>
    <col min="50" max="50" width="15.85546875" style="103" customWidth="1"/>
    <col min="51" max="51" width="22.85546875" style="103" customWidth="1"/>
    <col min="52" max="52" width="9.140625" style="103"/>
    <col min="53" max="53" width="3.42578125" style="103" customWidth="1"/>
    <col min="54" max="54" width="23" style="103" customWidth="1"/>
    <col min="55" max="55" width="7" style="102" customWidth="1"/>
    <col min="56" max="56" width="6.85546875" style="103" customWidth="1"/>
    <col min="57" max="57" width="27.42578125" style="103" bestFit="1" customWidth="1"/>
    <col min="58" max="58" width="22.85546875" style="103" bestFit="1" customWidth="1"/>
    <col min="59" max="59" width="14.85546875" style="103" customWidth="1"/>
    <col min="60" max="60" width="17.140625" style="103" customWidth="1"/>
    <col min="61" max="61" width="13.42578125" style="103" customWidth="1"/>
    <col min="62" max="62" width="12.42578125" style="103" customWidth="1"/>
    <col min="63" max="63" width="15.85546875" style="103" customWidth="1"/>
    <col min="64" max="64" width="22.85546875" style="103" customWidth="1"/>
    <col min="65" max="65" width="9.140625" style="103"/>
    <col min="66" max="66" width="3.42578125" style="103" customWidth="1"/>
    <col min="67" max="67" width="23" style="103" customWidth="1"/>
    <col min="68" max="68" width="7" style="102" customWidth="1"/>
    <col min="69" max="69" width="6.85546875" style="103" customWidth="1"/>
    <col min="70" max="70" width="27.42578125" style="103" bestFit="1" customWidth="1"/>
    <col min="71" max="71" width="22.85546875" style="103" bestFit="1" customWidth="1"/>
    <col min="72" max="72" width="14.85546875" style="103" customWidth="1"/>
    <col min="73" max="73" width="17.140625" style="103" customWidth="1"/>
    <col min="74" max="74" width="13.42578125" style="103" customWidth="1"/>
    <col min="75" max="75" width="12.42578125" style="103" customWidth="1"/>
    <col min="76" max="76" width="15.85546875" style="103" customWidth="1"/>
    <col min="77" max="77" width="22.85546875" style="103" customWidth="1"/>
    <col min="78" max="78" width="9.140625" style="103"/>
    <col min="79" max="79" width="3.42578125" style="103" customWidth="1"/>
    <col min="80" max="80" width="23" style="103" customWidth="1"/>
    <col min="81" max="81" width="7" style="102" customWidth="1"/>
    <col min="82" max="82" width="6.85546875" style="103" customWidth="1"/>
    <col min="83" max="83" width="27.42578125" style="103" bestFit="1" customWidth="1"/>
    <col min="84" max="84" width="22.85546875" style="103" bestFit="1" customWidth="1"/>
    <col min="85" max="85" width="14.85546875" style="103" customWidth="1"/>
    <col min="86" max="86" width="17.140625" style="103" customWidth="1"/>
    <col min="87" max="87" width="13.42578125" style="103" customWidth="1"/>
    <col min="88" max="88" width="12.42578125" style="103" customWidth="1"/>
    <col min="89" max="89" width="15.85546875" style="103" customWidth="1"/>
    <col min="90" max="90" width="22.85546875" style="103" customWidth="1"/>
    <col min="91" max="91" width="9.140625" style="103"/>
    <col min="92" max="92" width="3.42578125" style="103" customWidth="1"/>
    <col min="93" max="93" width="23" style="103" customWidth="1"/>
    <col min="94" max="94" width="7" style="102" customWidth="1"/>
    <col min="95" max="95" width="6.85546875" style="103" customWidth="1"/>
    <col min="96" max="96" width="27.42578125" style="103" bestFit="1" customWidth="1"/>
    <col min="97" max="97" width="22.85546875" style="103" bestFit="1" customWidth="1"/>
    <col min="98" max="98" width="14.85546875" style="103" customWidth="1"/>
    <col min="99" max="99" width="17.140625" style="103" customWidth="1"/>
    <col min="100" max="100" width="13.42578125" style="103" customWidth="1"/>
    <col min="101" max="101" width="12.42578125" style="103" customWidth="1"/>
    <col min="102" max="102" width="15.85546875" style="103" customWidth="1"/>
    <col min="103" max="103" width="22.85546875" style="103" customWidth="1"/>
    <col min="104" max="104" width="9.140625" style="103"/>
    <col min="105" max="105" width="3.42578125" style="103" customWidth="1"/>
    <col min="106" max="106" width="23" style="103" customWidth="1"/>
    <col min="107" max="107" width="7" style="102" customWidth="1"/>
    <col min="108" max="108" width="6.85546875" style="103" customWidth="1"/>
    <col min="109" max="109" width="27.42578125" style="103" bestFit="1" customWidth="1"/>
    <col min="110" max="110" width="22.85546875" style="103" bestFit="1" customWidth="1"/>
    <col min="111" max="111" width="14.85546875" style="103" customWidth="1"/>
    <col min="112" max="112" width="17.140625" style="103" customWidth="1"/>
    <col min="113" max="113" width="13.42578125" style="103" customWidth="1"/>
    <col min="114" max="114" width="12.42578125" style="103" customWidth="1"/>
    <col min="115" max="115" width="15.85546875" style="103" customWidth="1"/>
    <col min="116" max="116" width="22.85546875" style="103" customWidth="1"/>
    <col min="117" max="256" width="9.140625" style="103"/>
    <col min="257" max="257" width="3.42578125" style="103" customWidth="1"/>
    <col min="258" max="258" width="23" style="103" customWidth="1"/>
    <col min="259" max="259" width="7" style="103" customWidth="1"/>
    <col min="260" max="260" width="6.85546875" style="103" customWidth="1"/>
    <col min="261" max="261" width="27.42578125" style="103" bestFit="1" customWidth="1"/>
    <col min="262" max="262" width="22.85546875" style="103" bestFit="1" customWidth="1"/>
    <col min="263" max="263" width="14.85546875" style="103" customWidth="1"/>
    <col min="264" max="264" width="17.140625" style="103" customWidth="1"/>
    <col min="265" max="265" width="13.42578125" style="103" customWidth="1"/>
    <col min="266" max="266" width="12.42578125" style="103" customWidth="1"/>
    <col min="267" max="267" width="15.85546875" style="103" customWidth="1"/>
    <col min="268" max="268" width="22.85546875" style="103" customWidth="1"/>
    <col min="269" max="269" width="9.140625" style="103"/>
    <col min="270" max="270" width="3.42578125" style="103" customWidth="1"/>
    <col min="271" max="271" width="23" style="103" customWidth="1"/>
    <col min="272" max="272" width="7" style="103" customWidth="1"/>
    <col min="273" max="273" width="6.85546875" style="103" customWidth="1"/>
    <col min="274" max="274" width="27.42578125" style="103" bestFit="1" customWidth="1"/>
    <col min="275" max="275" width="22.85546875" style="103" bestFit="1" customWidth="1"/>
    <col min="276" max="276" width="14.85546875" style="103" customWidth="1"/>
    <col min="277" max="277" width="17.140625" style="103" customWidth="1"/>
    <col min="278" max="278" width="13.42578125" style="103" customWidth="1"/>
    <col min="279" max="279" width="12.42578125" style="103" customWidth="1"/>
    <col min="280" max="280" width="15.85546875" style="103" customWidth="1"/>
    <col min="281" max="281" width="22.85546875" style="103" customWidth="1"/>
    <col min="282" max="282" width="9.140625" style="103"/>
    <col min="283" max="283" width="3.42578125" style="103" customWidth="1"/>
    <col min="284" max="284" width="23" style="103" customWidth="1"/>
    <col min="285" max="285" width="7" style="103" customWidth="1"/>
    <col min="286" max="286" width="6.85546875" style="103" customWidth="1"/>
    <col min="287" max="287" width="27.42578125" style="103" bestFit="1" customWidth="1"/>
    <col min="288" max="288" width="22.85546875" style="103" bestFit="1" customWidth="1"/>
    <col min="289" max="289" width="14.85546875" style="103" customWidth="1"/>
    <col min="290" max="290" width="17.140625" style="103" customWidth="1"/>
    <col min="291" max="291" width="13.42578125" style="103" customWidth="1"/>
    <col min="292" max="292" width="12.42578125" style="103" customWidth="1"/>
    <col min="293" max="293" width="15.85546875" style="103" customWidth="1"/>
    <col min="294" max="294" width="22.85546875" style="103" customWidth="1"/>
    <col min="295" max="295" width="9.140625" style="103"/>
    <col min="296" max="296" width="3.42578125" style="103" customWidth="1"/>
    <col min="297" max="297" width="23" style="103" customWidth="1"/>
    <col min="298" max="298" width="7" style="103" customWidth="1"/>
    <col min="299" max="299" width="6.85546875" style="103" customWidth="1"/>
    <col min="300" max="300" width="27.42578125" style="103" bestFit="1" customWidth="1"/>
    <col min="301" max="301" width="22.85546875" style="103" bestFit="1" customWidth="1"/>
    <col min="302" max="302" width="14.85546875" style="103" customWidth="1"/>
    <col min="303" max="303" width="17.140625" style="103" customWidth="1"/>
    <col min="304" max="304" width="13.42578125" style="103" customWidth="1"/>
    <col min="305" max="305" width="12.42578125" style="103" customWidth="1"/>
    <col min="306" max="306" width="15.85546875" style="103" customWidth="1"/>
    <col min="307" max="307" width="22.85546875" style="103" customWidth="1"/>
    <col min="308" max="308" width="9.140625" style="103"/>
    <col min="309" max="309" width="3.42578125" style="103" customWidth="1"/>
    <col min="310" max="310" width="23" style="103" customWidth="1"/>
    <col min="311" max="311" width="7" style="103" customWidth="1"/>
    <col min="312" max="312" width="6.85546875" style="103" customWidth="1"/>
    <col min="313" max="313" width="27.42578125" style="103" bestFit="1" customWidth="1"/>
    <col min="314" max="314" width="22.85546875" style="103" bestFit="1" customWidth="1"/>
    <col min="315" max="315" width="14.85546875" style="103" customWidth="1"/>
    <col min="316" max="316" width="17.140625" style="103" customWidth="1"/>
    <col min="317" max="317" width="13.42578125" style="103" customWidth="1"/>
    <col min="318" max="318" width="12.42578125" style="103" customWidth="1"/>
    <col min="319" max="319" width="15.85546875" style="103" customWidth="1"/>
    <col min="320" max="320" width="22.85546875" style="103" customWidth="1"/>
    <col min="321" max="321" width="9.140625" style="103"/>
    <col min="322" max="322" width="3.42578125" style="103" customWidth="1"/>
    <col min="323" max="323" width="23" style="103" customWidth="1"/>
    <col min="324" max="324" width="7" style="103" customWidth="1"/>
    <col min="325" max="325" width="6.85546875" style="103" customWidth="1"/>
    <col min="326" max="326" width="27.42578125" style="103" bestFit="1" customWidth="1"/>
    <col min="327" max="327" width="22.85546875" style="103" bestFit="1" customWidth="1"/>
    <col min="328" max="328" width="14.85546875" style="103" customWidth="1"/>
    <col min="329" max="329" width="17.140625" style="103" customWidth="1"/>
    <col min="330" max="330" width="13.42578125" style="103" customWidth="1"/>
    <col min="331" max="331" width="12.42578125" style="103" customWidth="1"/>
    <col min="332" max="332" width="15.85546875" style="103" customWidth="1"/>
    <col min="333" max="333" width="22.85546875" style="103" customWidth="1"/>
    <col min="334" max="334" width="9.140625" style="103"/>
    <col min="335" max="335" width="3.42578125" style="103" customWidth="1"/>
    <col min="336" max="336" width="23" style="103" customWidth="1"/>
    <col min="337" max="337" width="7" style="103" customWidth="1"/>
    <col min="338" max="338" width="6.85546875" style="103" customWidth="1"/>
    <col min="339" max="339" width="27.42578125" style="103" bestFit="1" customWidth="1"/>
    <col min="340" max="340" width="22.85546875" style="103" bestFit="1" customWidth="1"/>
    <col min="341" max="341" width="14.85546875" style="103" customWidth="1"/>
    <col min="342" max="342" width="17.140625" style="103" customWidth="1"/>
    <col min="343" max="343" width="13.42578125" style="103" customWidth="1"/>
    <col min="344" max="344" width="12.42578125" style="103" customWidth="1"/>
    <col min="345" max="345" width="15.85546875" style="103" customWidth="1"/>
    <col min="346" max="346" width="22.85546875" style="103" customWidth="1"/>
    <col min="347" max="347" width="9.140625" style="103"/>
    <col min="348" max="348" width="3.42578125" style="103" customWidth="1"/>
    <col min="349" max="349" width="23" style="103" customWidth="1"/>
    <col min="350" max="350" width="7" style="103" customWidth="1"/>
    <col min="351" max="351" width="6.85546875" style="103" customWidth="1"/>
    <col min="352" max="352" width="27.42578125" style="103" bestFit="1" customWidth="1"/>
    <col min="353" max="353" width="22.85546875" style="103" bestFit="1" customWidth="1"/>
    <col min="354" max="354" width="14.85546875" style="103" customWidth="1"/>
    <col min="355" max="355" width="17.140625" style="103" customWidth="1"/>
    <col min="356" max="356" width="13.42578125" style="103" customWidth="1"/>
    <col min="357" max="357" width="12.42578125" style="103" customWidth="1"/>
    <col min="358" max="358" width="15.85546875" style="103" customWidth="1"/>
    <col min="359" max="359" width="22.85546875" style="103" customWidth="1"/>
    <col min="360" max="360" width="9.140625" style="103"/>
    <col min="361" max="361" width="3.42578125" style="103" customWidth="1"/>
    <col min="362" max="362" width="23" style="103" customWidth="1"/>
    <col min="363" max="363" width="7" style="103" customWidth="1"/>
    <col min="364" max="364" width="6.85546875" style="103" customWidth="1"/>
    <col min="365" max="365" width="27.42578125" style="103" bestFit="1" customWidth="1"/>
    <col min="366" max="366" width="22.85546875" style="103" bestFit="1" customWidth="1"/>
    <col min="367" max="367" width="14.85546875" style="103" customWidth="1"/>
    <col min="368" max="368" width="17.140625" style="103" customWidth="1"/>
    <col min="369" max="369" width="13.42578125" style="103" customWidth="1"/>
    <col min="370" max="370" width="12.42578125" style="103" customWidth="1"/>
    <col min="371" max="371" width="15.85546875" style="103" customWidth="1"/>
    <col min="372" max="372" width="22.85546875" style="103" customWidth="1"/>
    <col min="373" max="512" width="9.140625" style="103"/>
    <col min="513" max="513" width="3.42578125" style="103" customWidth="1"/>
    <col min="514" max="514" width="23" style="103" customWidth="1"/>
    <col min="515" max="515" width="7" style="103" customWidth="1"/>
    <col min="516" max="516" width="6.85546875" style="103" customWidth="1"/>
    <col min="517" max="517" width="27.42578125" style="103" bestFit="1" customWidth="1"/>
    <col min="518" max="518" width="22.85546875" style="103" bestFit="1" customWidth="1"/>
    <col min="519" max="519" width="14.85546875" style="103" customWidth="1"/>
    <col min="520" max="520" width="17.140625" style="103" customWidth="1"/>
    <col min="521" max="521" width="13.42578125" style="103" customWidth="1"/>
    <col min="522" max="522" width="12.42578125" style="103" customWidth="1"/>
    <col min="523" max="523" width="15.85546875" style="103" customWidth="1"/>
    <col min="524" max="524" width="22.85546875" style="103" customWidth="1"/>
    <col min="525" max="525" width="9.140625" style="103"/>
    <col min="526" max="526" width="3.42578125" style="103" customWidth="1"/>
    <col min="527" max="527" width="23" style="103" customWidth="1"/>
    <col min="528" max="528" width="7" style="103" customWidth="1"/>
    <col min="529" max="529" width="6.85546875" style="103" customWidth="1"/>
    <col min="530" max="530" width="27.42578125" style="103" bestFit="1" customWidth="1"/>
    <col min="531" max="531" width="22.85546875" style="103" bestFit="1" customWidth="1"/>
    <col min="532" max="532" width="14.85546875" style="103" customWidth="1"/>
    <col min="533" max="533" width="17.140625" style="103" customWidth="1"/>
    <col min="534" max="534" width="13.42578125" style="103" customWidth="1"/>
    <col min="535" max="535" width="12.42578125" style="103" customWidth="1"/>
    <col min="536" max="536" width="15.85546875" style="103" customWidth="1"/>
    <col min="537" max="537" width="22.85546875" style="103" customWidth="1"/>
    <col min="538" max="538" width="9.140625" style="103"/>
    <col min="539" max="539" width="3.42578125" style="103" customWidth="1"/>
    <col min="540" max="540" width="23" style="103" customWidth="1"/>
    <col min="541" max="541" width="7" style="103" customWidth="1"/>
    <col min="542" max="542" width="6.85546875" style="103" customWidth="1"/>
    <col min="543" max="543" width="27.42578125" style="103" bestFit="1" customWidth="1"/>
    <col min="544" max="544" width="22.85546875" style="103" bestFit="1" customWidth="1"/>
    <col min="545" max="545" width="14.85546875" style="103" customWidth="1"/>
    <col min="546" max="546" width="17.140625" style="103" customWidth="1"/>
    <col min="547" max="547" width="13.42578125" style="103" customWidth="1"/>
    <col min="548" max="548" width="12.42578125" style="103" customWidth="1"/>
    <col min="549" max="549" width="15.85546875" style="103" customWidth="1"/>
    <col min="550" max="550" width="22.85546875" style="103" customWidth="1"/>
    <col min="551" max="551" width="9.140625" style="103"/>
    <col min="552" max="552" width="3.42578125" style="103" customWidth="1"/>
    <col min="553" max="553" width="23" style="103" customWidth="1"/>
    <col min="554" max="554" width="7" style="103" customWidth="1"/>
    <col min="555" max="555" width="6.85546875" style="103" customWidth="1"/>
    <col min="556" max="556" width="27.42578125" style="103" bestFit="1" customWidth="1"/>
    <col min="557" max="557" width="22.85546875" style="103" bestFit="1" customWidth="1"/>
    <col min="558" max="558" width="14.85546875" style="103" customWidth="1"/>
    <col min="559" max="559" width="17.140625" style="103" customWidth="1"/>
    <col min="560" max="560" width="13.42578125" style="103" customWidth="1"/>
    <col min="561" max="561" width="12.42578125" style="103" customWidth="1"/>
    <col min="562" max="562" width="15.85546875" style="103" customWidth="1"/>
    <col min="563" max="563" width="22.85546875" style="103" customWidth="1"/>
    <col min="564" max="564" width="9.140625" style="103"/>
    <col min="565" max="565" width="3.42578125" style="103" customWidth="1"/>
    <col min="566" max="566" width="23" style="103" customWidth="1"/>
    <col min="567" max="567" width="7" style="103" customWidth="1"/>
    <col min="568" max="568" width="6.85546875" style="103" customWidth="1"/>
    <col min="569" max="569" width="27.42578125" style="103" bestFit="1" customWidth="1"/>
    <col min="570" max="570" width="22.85546875" style="103" bestFit="1" customWidth="1"/>
    <col min="571" max="571" width="14.85546875" style="103" customWidth="1"/>
    <col min="572" max="572" width="17.140625" style="103" customWidth="1"/>
    <col min="573" max="573" width="13.42578125" style="103" customWidth="1"/>
    <col min="574" max="574" width="12.42578125" style="103" customWidth="1"/>
    <col min="575" max="575" width="15.85546875" style="103" customWidth="1"/>
    <col min="576" max="576" width="22.85546875" style="103" customWidth="1"/>
    <col min="577" max="577" width="9.140625" style="103"/>
    <col min="578" max="578" width="3.42578125" style="103" customWidth="1"/>
    <col min="579" max="579" width="23" style="103" customWidth="1"/>
    <col min="580" max="580" width="7" style="103" customWidth="1"/>
    <col min="581" max="581" width="6.85546875" style="103" customWidth="1"/>
    <col min="582" max="582" width="27.42578125" style="103" bestFit="1" customWidth="1"/>
    <col min="583" max="583" width="22.85546875" style="103" bestFit="1" customWidth="1"/>
    <col min="584" max="584" width="14.85546875" style="103" customWidth="1"/>
    <col min="585" max="585" width="17.140625" style="103" customWidth="1"/>
    <col min="586" max="586" width="13.42578125" style="103" customWidth="1"/>
    <col min="587" max="587" width="12.42578125" style="103" customWidth="1"/>
    <col min="588" max="588" width="15.85546875" style="103" customWidth="1"/>
    <col min="589" max="589" width="22.85546875" style="103" customWidth="1"/>
    <col min="590" max="590" width="9.140625" style="103"/>
    <col min="591" max="591" width="3.42578125" style="103" customWidth="1"/>
    <col min="592" max="592" width="23" style="103" customWidth="1"/>
    <col min="593" max="593" width="7" style="103" customWidth="1"/>
    <col min="594" max="594" width="6.85546875" style="103" customWidth="1"/>
    <col min="595" max="595" width="27.42578125" style="103" bestFit="1" customWidth="1"/>
    <col min="596" max="596" width="22.85546875" style="103" bestFit="1" customWidth="1"/>
    <col min="597" max="597" width="14.85546875" style="103" customWidth="1"/>
    <col min="598" max="598" width="17.140625" style="103" customWidth="1"/>
    <col min="599" max="599" width="13.42578125" style="103" customWidth="1"/>
    <col min="600" max="600" width="12.42578125" style="103" customWidth="1"/>
    <col min="601" max="601" width="15.85546875" style="103" customWidth="1"/>
    <col min="602" max="602" width="22.85546875" style="103" customWidth="1"/>
    <col min="603" max="603" width="9.140625" style="103"/>
    <col min="604" max="604" width="3.42578125" style="103" customWidth="1"/>
    <col min="605" max="605" width="23" style="103" customWidth="1"/>
    <col min="606" max="606" width="7" style="103" customWidth="1"/>
    <col min="607" max="607" width="6.85546875" style="103" customWidth="1"/>
    <col min="608" max="608" width="27.42578125" style="103" bestFit="1" customWidth="1"/>
    <col min="609" max="609" width="22.85546875" style="103" bestFit="1" customWidth="1"/>
    <col min="610" max="610" width="14.85546875" style="103" customWidth="1"/>
    <col min="611" max="611" width="17.140625" style="103" customWidth="1"/>
    <col min="612" max="612" width="13.42578125" style="103" customWidth="1"/>
    <col min="613" max="613" width="12.42578125" style="103" customWidth="1"/>
    <col min="614" max="614" width="15.85546875" style="103" customWidth="1"/>
    <col min="615" max="615" width="22.85546875" style="103" customWidth="1"/>
    <col min="616" max="616" width="9.140625" style="103"/>
    <col min="617" max="617" width="3.42578125" style="103" customWidth="1"/>
    <col min="618" max="618" width="23" style="103" customWidth="1"/>
    <col min="619" max="619" width="7" style="103" customWidth="1"/>
    <col min="620" max="620" width="6.85546875" style="103" customWidth="1"/>
    <col min="621" max="621" width="27.42578125" style="103" bestFit="1" customWidth="1"/>
    <col min="622" max="622" width="22.85546875" style="103" bestFit="1" customWidth="1"/>
    <col min="623" max="623" width="14.85546875" style="103" customWidth="1"/>
    <col min="624" max="624" width="17.140625" style="103" customWidth="1"/>
    <col min="625" max="625" width="13.42578125" style="103" customWidth="1"/>
    <col min="626" max="626" width="12.42578125" style="103" customWidth="1"/>
    <col min="627" max="627" width="15.85546875" style="103" customWidth="1"/>
    <col min="628" max="628" width="22.85546875" style="103" customWidth="1"/>
    <col min="629" max="768" width="9.140625" style="103"/>
    <col min="769" max="769" width="3.42578125" style="103" customWidth="1"/>
    <col min="770" max="770" width="23" style="103" customWidth="1"/>
    <col min="771" max="771" width="7" style="103" customWidth="1"/>
    <col min="772" max="772" width="6.85546875" style="103" customWidth="1"/>
    <col min="773" max="773" width="27.42578125" style="103" bestFit="1" customWidth="1"/>
    <col min="774" max="774" width="22.85546875" style="103" bestFit="1" customWidth="1"/>
    <col min="775" max="775" width="14.85546875" style="103" customWidth="1"/>
    <col min="776" max="776" width="17.140625" style="103" customWidth="1"/>
    <col min="777" max="777" width="13.42578125" style="103" customWidth="1"/>
    <col min="778" max="778" width="12.42578125" style="103" customWidth="1"/>
    <col min="779" max="779" width="15.85546875" style="103" customWidth="1"/>
    <col min="780" max="780" width="22.85546875" style="103" customWidth="1"/>
    <col min="781" max="781" width="9.140625" style="103"/>
    <col min="782" max="782" width="3.42578125" style="103" customWidth="1"/>
    <col min="783" max="783" width="23" style="103" customWidth="1"/>
    <col min="784" max="784" width="7" style="103" customWidth="1"/>
    <col min="785" max="785" width="6.85546875" style="103" customWidth="1"/>
    <col min="786" max="786" width="27.42578125" style="103" bestFit="1" customWidth="1"/>
    <col min="787" max="787" width="22.85546875" style="103" bestFit="1" customWidth="1"/>
    <col min="788" max="788" width="14.85546875" style="103" customWidth="1"/>
    <col min="789" max="789" width="17.140625" style="103" customWidth="1"/>
    <col min="790" max="790" width="13.42578125" style="103" customWidth="1"/>
    <col min="791" max="791" width="12.42578125" style="103" customWidth="1"/>
    <col min="792" max="792" width="15.85546875" style="103" customWidth="1"/>
    <col min="793" max="793" width="22.85546875" style="103" customWidth="1"/>
    <col min="794" max="794" width="9.140625" style="103"/>
    <col min="795" max="795" width="3.42578125" style="103" customWidth="1"/>
    <col min="796" max="796" width="23" style="103" customWidth="1"/>
    <col min="797" max="797" width="7" style="103" customWidth="1"/>
    <col min="798" max="798" width="6.85546875" style="103" customWidth="1"/>
    <col min="799" max="799" width="27.42578125" style="103" bestFit="1" customWidth="1"/>
    <col min="800" max="800" width="22.85546875" style="103" bestFit="1" customWidth="1"/>
    <col min="801" max="801" width="14.85546875" style="103" customWidth="1"/>
    <col min="802" max="802" width="17.140625" style="103" customWidth="1"/>
    <col min="803" max="803" width="13.42578125" style="103" customWidth="1"/>
    <col min="804" max="804" width="12.42578125" style="103" customWidth="1"/>
    <col min="805" max="805" width="15.85546875" style="103" customWidth="1"/>
    <col min="806" max="806" width="22.85546875" style="103" customWidth="1"/>
    <col min="807" max="807" width="9.140625" style="103"/>
    <col min="808" max="808" width="3.42578125" style="103" customWidth="1"/>
    <col min="809" max="809" width="23" style="103" customWidth="1"/>
    <col min="810" max="810" width="7" style="103" customWidth="1"/>
    <col min="811" max="811" width="6.85546875" style="103" customWidth="1"/>
    <col min="812" max="812" width="27.42578125" style="103" bestFit="1" customWidth="1"/>
    <col min="813" max="813" width="22.85546875" style="103" bestFit="1" customWidth="1"/>
    <col min="814" max="814" width="14.85546875" style="103" customWidth="1"/>
    <col min="815" max="815" width="17.140625" style="103" customWidth="1"/>
    <col min="816" max="816" width="13.42578125" style="103" customWidth="1"/>
    <col min="817" max="817" width="12.42578125" style="103" customWidth="1"/>
    <col min="818" max="818" width="15.85546875" style="103" customWidth="1"/>
    <col min="819" max="819" width="22.85546875" style="103" customWidth="1"/>
    <col min="820" max="820" width="9.140625" style="103"/>
    <col min="821" max="821" width="3.42578125" style="103" customWidth="1"/>
    <col min="822" max="822" width="23" style="103" customWidth="1"/>
    <col min="823" max="823" width="7" style="103" customWidth="1"/>
    <col min="824" max="824" width="6.85546875" style="103" customWidth="1"/>
    <col min="825" max="825" width="27.42578125" style="103" bestFit="1" customWidth="1"/>
    <col min="826" max="826" width="22.85546875" style="103" bestFit="1" customWidth="1"/>
    <col min="827" max="827" width="14.85546875" style="103" customWidth="1"/>
    <col min="828" max="828" width="17.140625" style="103" customWidth="1"/>
    <col min="829" max="829" width="13.42578125" style="103" customWidth="1"/>
    <col min="830" max="830" width="12.42578125" style="103" customWidth="1"/>
    <col min="831" max="831" width="15.85546875" style="103" customWidth="1"/>
    <col min="832" max="832" width="22.85546875" style="103" customWidth="1"/>
    <col min="833" max="833" width="9.140625" style="103"/>
    <col min="834" max="834" width="3.42578125" style="103" customWidth="1"/>
    <col min="835" max="835" width="23" style="103" customWidth="1"/>
    <col min="836" max="836" width="7" style="103" customWidth="1"/>
    <col min="837" max="837" width="6.85546875" style="103" customWidth="1"/>
    <col min="838" max="838" width="27.42578125" style="103" bestFit="1" customWidth="1"/>
    <col min="839" max="839" width="22.85546875" style="103" bestFit="1" customWidth="1"/>
    <col min="840" max="840" width="14.85546875" style="103" customWidth="1"/>
    <col min="841" max="841" width="17.140625" style="103" customWidth="1"/>
    <col min="842" max="842" width="13.42578125" style="103" customWidth="1"/>
    <col min="843" max="843" width="12.42578125" style="103" customWidth="1"/>
    <col min="844" max="844" width="15.85546875" style="103" customWidth="1"/>
    <col min="845" max="845" width="22.85546875" style="103" customWidth="1"/>
    <col min="846" max="846" width="9.140625" style="103"/>
    <col min="847" max="847" width="3.42578125" style="103" customWidth="1"/>
    <col min="848" max="848" width="23" style="103" customWidth="1"/>
    <col min="849" max="849" width="7" style="103" customWidth="1"/>
    <col min="850" max="850" width="6.85546875" style="103" customWidth="1"/>
    <col min="851" max="851" width="27.42578125" style="103" bestFit="1" customWidth="1"/>
    <col min="852" max="852" width="22.85546875" style="103" bestFit="1" customWidth="1"/>
    <col min="853" max="853" width="14.85546875" style="103" customWidth="1"/>
    <col min="854" max="854" width="17.140625" style="103" customWidth="1"/>
    <col min="855" max="855" width="13.42578125" style="103" customWidth="1"/>
    <col min="856" max="856" width="12.42578125" style="103" customWidth="1"/>
    <col min="857" max="857" width="15.85546875" style="103" customWidth="1"/>
    <col min="858" max="858" width="22.85546875" style="103" customWidth="1"/>
    <col min="859" max="859" width="9.140625" style="103"/>
    <col min="860" max="860" width="3.42578125" style="103" customWidth="1"/>
    <col min="861" max="861" width="23" style="103" customWidth="1"/>
    <col min="862" max="862" width="7" style="103" customWidth="1"/>
    <col min="863" max="863" width="6.85546875" style="103" customWidth="1"/>
    <col min="864" max="864" width="27.42578125" style="103" bestFit="1" customWidth="1"/>
    <col min="865" max="865" width="22.85546875" style="103" bestFit="1" customWidth="1"/>
    <col min="866" max="866" width="14.85546875" style="103" customWidth="1"/>
    <col min="867" max="867" width="17.140625" style="103" customWidth="1"/>
    <col min="868" max="868" width="13.42578125" style="103" customWidth="1"/>
    <col min="869" max="869" width="12.42578125" style="103" customWidth="1"/>
    <col min="870" max="870" width="15.85546875" style="103" customWidth="1"/>
    <col min="871" max="871" width="22.85546875" style="103" customWidth="1"/>
    <col min="872" max="872" width="9.140625" style="103"/>
    <col min="873" max="873" width="3.42578125" style="103" customWidth="1"/>
    <col min="874" max="874" width="23" style="103" customWidth="1"/>
    <col min="875" max="875" width="7" style="103" customWidth="1"/>
    <col min="876" max="876" width="6.85546875" style="103" customWidth="1"/>
    <col min="877" max="877" width="27.42578125" style="103" bestFit="1" customWidth="1"/>
    <col min="878" max="878" width="22.85546875" style="103" bestFit="1" customWidth="1"/>
    <col min="879" max="879" width="14.85546875" style="103" customWidth="1"/>
    <col min="880" max="880" width="17.140625" style="103" customWidth="1"/>
    <col min="881" max="881" width="13.42578125" style="103" customWidth="1"/>
    <col min="882" max="882" width="12.42578125" style="103" customWidth="1"/>
    <col min="883" max="883" width="15.85546875" style="103" customWidth="1"/>
    <col min="884" max="884" width="22.85546875" style="103" customWidth="1"/>
    <col min="885" max="1024" width="9.140625" style="103"/>
    <col min="1025" max="1025" width="3.42578125" style="103" customWidth="1"/>
    <col min="1026" max="1026" width="23" style="103" customWidth="1"/>
    <col min="1027" max="1027" width="7" style="103" customWidth="1"/>
    <col min="1028" max="1028" width="6.85546875" style="103" customWidth="1"/>
    <col min="1029" max="1029" width="27.42578125" style="103" bestFit="1" customWidth="1"/>
    <col min="1030" max="1030" width="22.85546875" style="103" bestFit="1" customWidth="1"/>
    <col min="1031" max="1031" width="14.85546875" style="103" customWidth="1"/>
    <col min="1032" max="1032" width="17.140625" style="103" customWidth="1"/>
    <col min="1033" max="1033" width="13.42578125" style="103" customWidth="1"/>
    <col min="1034" max="1034" width="12.42578125" style="103" customWidth="1"/>
    <col min="1035" max="1035" width="15.85546875" style="103" customWidth="1"/>
    <col min="1036" max="1036" width="22.85546875" style="103" customWidth="1"/>
    <col min="1037" max="1037" width="9.140625" style="103"/>
    <col min="1038" max="1038" width="3.42578125" style="103" customWidth="1"/>
    <col min="1039" max="1039" width="23" style="103" customWidth="1"/>
    <col min="1040" max="1040" width="7" style="103" customWidth="1"/>
    <col min="1041" max="1041" width="6.85546875" style="103" customWidth="1"/>
    <col min="1042" max="1042" width="27.42578125" style="103" bestFit="1" customWidth="1"/>
    <col min="1043" max="1043" width="22.85546875" style="103" bestFit="1" customWidth="1"/>
    <col min="1044" max="1044" width="14.85546875" style="103" customWidth="1"/>
    <col min="1045" max="1045" width="17.140625" style="103" customWidth="1"/>
    <col min="1046" max="1046" width="13.42578125" style="103" customWidth="1"/>
    <col min="1047" max="1047" width="12.42578125" style="103" customWidth="1"/>
    <col min="1048" max="1048" width="15.85546875" style="103" customWidth="1"/>
    <col min="1049" max="1049" width="22.85546875" style="103" customWidth="1"/>
    <col min="1050" max="1050" width="9.140625" style="103"/>
    <col min="1051" max="1051" width="3.42578125" style="103" customWidth="1"/>
    <col min="1052" max="1052" width="23" style="103" customWidth="1"/>
    <col min="1053" max="1053" width="7" style="103" customWidth="1"/>
    <col min="1054" max="1054" width="6.85546875" style="103" customWidth="1"/>
    <col min="1055" max="1055" width="27.42578125" style="103" bestFit="1" customWidth="1"/>
    <col min="1056" max="1056" width="22.85546875" style="103" bestFit="1" customWidth="1"/>
    <col min="1057" max="1057" width="14.85546875" style="103" customWidth="1"/>
    <col min="1058" max="1058" width="17.140625" style="103" customWidth="1"/>
    <col min="1059" max="1059" width="13.42578125" style="103" customWidth="1"/>
    <col min="1060" max="1060" width="12.42578125" style="103" customWidth="1"/>
    <col min="1061" max="1061" width="15.85546875" style="103" customWidth="1"/>
    <col min="1062" max="1062" width="22.85546875" style="103" customWidth="1"/>
    <col min="1063" max="1063" width="9.140625" style="103"/>
    <col min="1064" max="1064" width="3.42578125" style="103" customWidth="1"/>
    <col min="1065" max="1065" width="23" style="103" customWidth="1"/>
    <col min="1066" max="1066" width="7" style="103" customWidth="1"/>
    <col min="1067" max="1067" width="6.85546875" style="103" customWidth="1"/>
    <col min="1068" max="1068" width="27.42578125" style="103" bestFit="1" customWidth="1"/>
    <col min="1069" max="1069" width="22.85546875" style="103" bestFit="1" customWidth="1"/>
    <col min="1070" max="1070" width="14.85546875" style="103" customWidth="1"/>
    <col min="1071" max="1071" width="17.140625" style="103" customWidth="1"/>
    <col min="1072" max="1072" width="13.42578125" style="103" customWidth="1"/>
    <col min="1073" max="1073" width="12.42578125" style="103" customWidth="1"/>
    <col min="1074" max="1074" width="15.85546875" style="103" customWidth="1"/>
    <col min="1075" max="1075" width="22.85546875" style="103" customWidth="1"/>
    <col min="1076" max="1076" width="9.140625" style="103"/>
    <col min="1077" max="1077" width="3.42578125" style="103" customWidth="1"/>
    <col min="1078" max="1078" width="23" style="103" customWidth="1"/>
    <col min="1079" max="1079" width="7" style="103" customWidth="1"/>
    <col min="1080" max="1080" width="6.85546875" style="103" customWidth="1"/>
    <col min="1081" max="1081" width="27.42578125" style="103" bestFit="1" customWidth="1"/>
    <col min="1082" max="1082" width="22.85546875" style="103" bestFit="1" customWidth="1"/>
    <col min="1083" max="1083" width="14.85546875" style="103" customWidth="1"/>
    <col min="1084" max="1084" width="17.140625" style="103" customWidth="1"/>
    <col min="1085" max="1085" width="13.42578125" style="103" customWidth="1"/>
    <col min="1086" max="1086" width="12.42578125" style="103" customWidth="1"/>
    <col min="1087" max="1087" width="15.85546875" style="103" customWidth="1"/>
    <col min="1088" max="1088" width="22.85546875" style="103" customWidth="1"/>
    <col min="1089" max="1089" width="9.140625" style="103"/>
    <col min="1090" max="1090" width="3.42578125" style="103" customWidth="1"/>
    <col min="1091" max="1091" width="23" style="103" customWidth="1"/>
    <col min="1092" max="1092" width="7" style="103" customWidth="1"/>
    <col min="1093" max="1093" width="6.85546875" style="103" customWidth="1"/>
    <col min="1094" max="1094" width="27.42578125" style="103" bestFit="1" customWidth="1"/>
    <col min="1095" max="1095" width="22.85546875" style="103" bestFit="1" customWidth="1"/>
    <col min="1096" max="1096" width="14.85546875" style="103" customWidth="1"/>
    <col min="1097" max="1097" width="17.140625" style="103" customWidth="1"/>
    <col min="1098" max="1098" width="13.42578125" style="103" customWidth="1"/>
    <col min="1099" max="1099" width="12.42578125" style="103" customWidth="1"/>
    <col min="1100" max="1100" width="15.85546875" style="103" customWidth="1"/>
    <col min="1101" max="1101" width="22.85546875" style="103" customWidth="1"/>
    <col min="1102" max="1102" width="9.140625" style="103"/>
    <col min="1103" max="1103" width="3.42578125" style="103" customWidth="1"/>
    <col min="1104" max="1104" width="23" style="103" customWidth="1"/>
    <col min="1105" max="1105" width="7" style="103" customWidth="1"/>
    <col min="1106" max="1106" width="6.85546875" style="103" customWidth="1"/>
    <col min="1107" max="1107" width="27.42578125" style="103" bestFit="1" customWidth="1"/>
    <col min="1108" max="1108" width="22.85546875" style="103" bestFit="1" customWidth="1"/>
    <col min="1109" max="1109" width="14.85546875" style="103" customWidth="1"/>
    <col min="1110" max="1110" width="17.140625" style="103" customWidth="1"/>
    <col min="1111" max="1111" width="13.42578125" style="103" customWidth="1"/>
    <col min="1112" max="1112" width="12.42578125" style="103" customWidth="1"/>
    <col min="1113" max="1113" width="15.85546875" style="103" customWidth="1"/>
    <col min="1114" max="1114" width="22.85546875" style="103" customWidth="1"/>
    <col min="1115" max="1115" width="9.140625" style="103"/>
    <col min="1116" max="1116" width="3.42578125" style="103" customWidth="1"/>
    <col min="1117" max="1117" width="23" style="103" customWidth="1"/>
    <col min="1118" max="1118" width="7" style="103" customWidth="1"/>
    <col min="1119" max="1119" width="6.85546875" style="103" customWidth="1"/>
    <col min="1120" max="1120" width="27.42578125" style="103" bestFit="1" customWidth="1"/>
    <col min="1121" max="1121" width="22.85546875" style="103" bestFit="1" customWidth="1"/>
    <col min="1122" max="1122" width="14.85546875" style="103" customWidth="1"/>
    <col min="1123" max="1123" width="17.140625" style="103" customWidth="1"/>
    <col min="1124" max="1124" width="13.42578125" style="103" customWidth="1"/>
    <col min="1125" max="1125" width="12.42578125" style="103" customWidth="1"/>
    <col min="1126" max="1126" width="15.85546875" style="103" customWidth="1"/>
    <col min="1127" max="1127" width="22.85546875" style="103" customWidth="1"/>
    <col min="1128" max="1128" width="9.140625" style="103"/>
    <col min="1129" max="1129" width="3.42578125" style="103" customWidth="1"/>
    <col min="1130" max="1130" width="23" style="103" customWidth="1"/>
    <col min="1131" max="1131" width="7" style="103" customWidth="1"/>
    <col min="1132" max="1132" width="6.85546875" style="103" customWidth="1"/>
    <col min="1133" max="1133" width="27.42578125" style="103" bestFit="1" customWidth="1"/>
    <col min="1134" max="1134" width="22.85546875" style="103" bestFit="1" customWidth="1"/>
    <col min="1135" max="1135" width="14.85546875" style="103" customWidth="1"/>
    <col min="1136" max="1136" width="17.140625" style="103" customWidth="1"/>
    <col min="1137" max="1137" width="13.42578125" style="103" customWidth="1"/>
    <col min="1138" max="1138" width="12.42578125" style="103" customWidth="1"/>
    <col min="1139" max="1139" width="15.85546875" style="103" customWidth="1"/>
    <col min="1140" max="1140" width="22.85546875" style="103" customWidth="1"/>
    <col min="1141" max="1280" width="9.140625" style="103"/>
    <col min="1281" max="1281" width="3.42578125" style="103" customWidth="1"/>
    <col min="1282" max="1282" width="23" style="103" customWidth="1"/>
    <col min="1283" max="1283" width="7" style="103" customWidth="1"/>
    <col min="1284" max="1284" width="6.85546875" style="103" customWidth="1"/>
    <col min="1285" max="1285" width="27.42578125" style="103" bestFit="1" customWidth="1"/>
    <col min="1286" max="1286" width="22.85546875" style="103" bestFit="1" customWidth="1"/>
    <col min="1287" max="1287" width="14.85546875" style="103" customWidth="1"/>
    <col min="1288" max="1288" width="17.140625" style="103" customWidth="1"/>
    <col min="1289" max="1289" width="13.42578125" style="103" customWidth="1"/>
    <col min="1290" max="1290" width="12.42578125" style="103" customWidth="1"/>
    <col min="1291" max="1291" width="15.85546875" style="103" customWidth="1"/>
    <col min="1292" max="1292" width="22.85546875" style="103" customWidth="1"/>
    <col min="1293" max="1293" width="9.140625" style="103"/>
    <col min="1294" max="1294" width="3.42578125" style="103" customWidth="1"/>
    <col min="1295" max="1295" width="23" style="103" customWidth="1"/>
    <col min="1296" max="1296" width="7" style="103" customWidth="1"/>
    <col min="1297" max="1297" width="6.85546875" style="103" customWidth="1"/>
    <col min="1298" max="1298" width="27.42578125" style="103" bestFit="1" customWidth="1"/>
    <col min="1299" max="1299" width="22.85546875" style="103" bestFit="1" customWidth="1"/>
    <col min="1300" max="1300" width="14.85546875" style="103" customWidth="1"/>
    <col min="1301" max="1301" width="17.140625" style="103" customWidth="1"/>
    <col min="1302" max="1302" width="13.42578125" style="103" customWidth="1"/>
    <col min="1303" max="1303" width="12.42578125" style="103" customWidth="1"/>
    <col min="1304" max="1304" width="15.85546875" style="103" customWidth="1"/>
    <col min="1305" max="1305" width="22.85546875" style="103" customWidth="1"/>
    <col min="1306" max="1306" width="9.140625" style="103"/>
    <col min="1307" max="1307" width="3.42578125" style="103" customWidth="1"/>
    <col min="1308" max="1308" width="23" style="103" customWidth="1"/>
    <col min="1309" max="1309" width="7" style="103" customWidth="1"/>
    <col min="1310" max="1310" width="6.85546875" style="103" customWidth="1"/>
    <col min="1311" max="1311" width="27.42578125" style="103" bestFit="1" customWidth="1"/>
    <col min="1312" max="1312" width="22.85546875" style="103" bestFit="1" customWidth="1"/>
    <col min="1313" max="1313" width="14.85546875" style="103" customWidth="1"/>
    <col min="1314" max="1314" width="17.140625" style="103" customWidth="1"/>
    <col min="1315" max="1315" width="13.42578125" style="103" customWidth="1"/>
    <col min="1316" max="1316" width="12.42578125" style="103" customWidth="1"/>
    <col min="1317" max="1317" width="15.85546875" style="103" customWidth="1"/>
    <col min="1318" max="1318" width="22.85546875" style="103" customWidth="1"/>
    <col min="1319" max="1319" width="9.140625" style="103"/>
    <col min="1320" max="1320" width="3.42578125" style="103" customWidth="1"/>
    <col min="1321" max="1321" width="23" style="103" customWidth="1"/>
    <col min="1322" max="1322" width="7" style="103" customWidth="1"/>
    <col min="1323" max="1323" width="6.85546875" style="103" customWidth="1"/>
    <col min="1324" max="1324" width="27.42578125" style="103" bestFit="1" customWidth="1"/>
    <col min="1325" max="1325" width="22.85546875" style="103" bestFit="1" customWidth="1"/>
    <col min="1326" max="1326" width="14.85546875" style="103" customWidth="1"/>
    <col min="1327" max="1327" width="17.140625" style="103" customWidth="1"/>
    <col min="1328" max="1328" width="13.42578125" style="103" customWidth="1"/>
    <col min="1329" max="1329" width="12.42578125" style="103" customWidth="1"/>
    <col min="1330" max="1330" width="15.85546875" style="103" customWidth="1"/>
    <col min="1331" max="1331" width="22.85546875" style="103" customWidth="1"/>
    <col min="1332" max="1332" width="9.140625" style="103"/>
    <col min="1333" max="1333" width="3.42578125" style="103" customWidth="1"/>
    <col min="1334" max="1334" width="23" style="103" customWidth="1"/>
    <col min="1335" max="1335" width="7" style="103" customWidth="1"/>
    <col min="1336" max="1336" width="6.85546875" style="103" customWidth="1"/>
    <col min="1337" max="1337" width="27.42578125" style="103" bestFit="1" customWidth="1"/>
    <col min="1338" max="1338" width="22.85546875" style="103" bestFit="1" customWidth="1"/>
    <col min="1339" max="1339" width="14.85546875" style="103" customWidth="1"/>
    <col min="1340" max="1340" width="17.140625" style="103" customWidth="1"/>
    <col min="1341" max="1341" width="13.42578125" style="103" customWidth="1"/>
    <col min="1342" max="1342" width="12.42578125" style="103" customWidth="1"/>
    <col min="1343" max="1343" width="15.85546875" style="103" customWidth="1"/>
    <col min="1344" max="1344" width="22.85546875" style="103" customWidth="1"/>
    <col min="1345" max="1345" width="9.140625" style="103"/>
    <col min="1346" max="1346" width="3.42578125" style="103" customWidth="1"/>
    <col min="1347" max="1347" width="23" style="103" customWidth="1"/>
    <col min="1348" max="1348" width="7" style="103" customWidth="1"/>
    <col min="1349" max="1349" width="6.85546875" style="103" customWidth="1"/>
    <col min="1350" max="1350" width="27.42578125" style="103" bestFit="1" customWidth="1"/>
    <col min="1351" max="1351" width="22.85546875" style="103" bestFit="1" customWidth="1"/>
    <col min="1352" max="1352" width="14.85546875" style="103" customWidth="1"/>
    <col min="1353" max="1353" width="17.140625" style="103" customWidth="1"/>
    <col min="1354" max="1354" width="13.42578125" style="103" customWidth="1"/>
    <col min="1355" max="1355" width="12.42578125" style="103" customWidth="1"/>
    <col min="1356" max="1356" width="15.85546875" style="103" customWidth="1"/>
    <col min="1357" max="1357" width="22.85546875" style="103" customWidth="1"/>
    <col min="1358" max="1358" width="9.140625" style="103"/>
    <col min="1359" max="1359" width="3.42578125" style="103" customWidth="1"/>
    <col min="1360" max="1360" width="23" style="103" customWidth="1"/>
    <col min="1361" max="1361" width="7" style="103" customWidth="1"/>
    <col min="1362" max="1362" width="6.85546875" style="103" customWidth="1"/>
    <col min="1363" max="1363" width="27.42578125" style="103" bestFit="1" customWidth="1"/>
    <col min="1364" max="1364" width="22.85546875" style="103" bestFit="1" customWidth="1"/>
    <col min="1365" max="1365" width="14.85546875" style="103" customWidth="1"/>
    <col min="1366" max="1366" width="17.140625" style="103" customWidth="1"/>
    <col min="1367" max="1367" width="13.42578125" style="103" customWidth="1"/>
    <col min="1368" max="1368" width="12.42578125" style="103" customWidth="1"/>
    <col min="1369" max="1369" width="15.85546875" style="103" customWidth="1"/>
    <col min="1370" max="1370" width="22.85546875" style="103" customWidth="1"/>
    <col min="1371" max="1371" width="9.140625" style="103"/>
    <col min="1372" max="1372" width="3.42578125" style="103" customWidth="1"/>
    <col min="1373" max="1373" width="23" style="103" customWidth="1"/>
    <col min="1374" max="1374" width="7" style="103" customWidth="1"/>
    <col min="1375" max="1375" width="6.85546875" style="103" customWidth="1"/>
    <col min="1376" max="1376" width="27.42578125" style="103" bestFit="1" customWidth="1"/>
    <col min="1377" max="1377" width="22.85546875" style="103" bestFit="1" customWidth="1"/>
    <col min="1378" max="1378" width="14.85546875" style="103" customWidth="1"/>
    <col min="1379" max="1379" width="17.140625" style="103" customWidth="1"/>
    <col min="1380" max="1380" width="13.42578125" style="103" customWidth="1"/>
    <col min="1381" max="1381" width="12.42578125" style="103" customWidth="1"/>
    <col min="1382" max="1382" width="15.85546875" style="103" customWidth="1"/>
    <col min="1383" max="1383" width="22.85546875" style="103" customWidth="1"/>
    <col min="1384" max="1384" width="9.140625" style="103"/>
    <col min="1385" max="1385" width="3.42578125" style="103" customWidth="1"/>
    <col min="1386" max="1386" width="23" style="103" customWidth="1"/>
    <col min="1387" max="1387" width="7" style="103" customWidth="1"/>
    <col min="1388" max="1388" width="6.85546875" style="103" customWidth="1"/>
    <col min="1389" max="1389" width="27.42578125" style="103" bestFit="1" customWidth="1"/>
    <col min="1390" max="1390" width="22.85546875" style="103" bestFit="1" customWidth="1"/>
    <col min="1391" max="1391" width="14.85546875" style="103" customWidth="1"/>
    <col min="1392" max="1392" width="17.140625" style="103" customWidth="1"/>
    <col min="1393" max="1393" width="13.42578125" style="103" customWidth="1"/>
    <col min="1394" max="1394" width="12.42578125" style="103" customWidth="1"/>
    <col min="1395" max="1395" width="15.85546875" style="103" customWidth="1"/>
    <col min="1396" max="1396" width="22.85546875" style="103" customWidth="1"/>
    <col min="1397" max="1536" width="9.140625" style="103"/>
    <col min="1537" max="1537" width="3.42578125" style="103" customWidth="1"/>
    <col min="1538" max="1538" width="23" style="103" customWidth="1"/>
    <col min="1539" max="1539" width="7" style="103" customWidth="1"/>
    <col min="1540" max="1540" width="6.85546875" style="103" customWidth="1"/>
    <col min="1541" max="1541" width="27.42578125" style="103" bestFit="1" customWidth="1"/>
    <col min="1542" max="1542" width="22.85546875" style="103" bestFit="1" customWidth="1"/>
    <col min="1543" max="1543" width="14.85546875" style="103" customWidth="1"/>
    <col min="1544" max="1544" width="17.140625" style="103" customWidth="1"/>
    <col min="1545" max="1545" width="13.42578125" style="103" customWidth="1"/>
    <col min="1546" max="1546" width="12.42578125" style="103" customWidth="1"/>
    <col min="1547" max="1547" width="15.85546875" style="103" customWidth="1"/>
    <col min="1548" max="1548" width="22.85546875" style="103" customWidth="1"/>
    <col min="1549" max="1549" width="9.140625" style="103"/>
    <col min="1550" max="1550" width="3.42578125" style="103" customWidth="1"/>
    <col min="1551" max="1551" width="23" style="103" customWidth="1"/>
    <col min="1552" max="1552" width="7" style="103" customWidth="1"/>
    <col min="1553" max="1553" width="6.85546875" style="103" customWidth="1"/>
    <col min="1554" max="1554" width="27.42578125" style="103" bestFit="1" customWidth="1"/>
    <col min="1555" max="1555" width="22.85546875" style="103" bestFit="1" customWidth="1"/>
    <col min="1556" max="1556" width="14.85546875" style="103" customWidth="1"/>
    <col min="1557" max="1557" width="17.140625" style="103" customWidth="1"/>
    <col min="1558" max="1558" width="13.42578125" style="103" customWidth="1"/>
    <col min="1559" max="1559" width="12.42578125" style="103" customWidth="1"/>
    <col min="1560" max="1560" width="15.85546875" style="103" customWidth="1"/>
    <col min="1561" max="1561" width="22.85546875" style="103" customWidth="1"/>
    <col min="1562" max="1562" width="9.140625" style="103"/>
    <col min="1563" max="1563" width="3.42578125" style="103" customWidth="1"/>
    <col min="1564" max="1564" width="23" style="103" customWidth="1"/>
    <col min="1565" max="1565" width="7" style="103" customWidth="1"/>
    <col min="1566" max="1566" width="6.85546875" style="103" customWidth="1"/>
    <col min="1567" max="1567" width="27.42578125" style="103" bestFit="1" customWidth="1"/>
    <col min="1568" max="1568" width="22.85546875" style="103" bestFit="1" customWidth="1"/>
    <col min="1569" max="1569" width="14.85546875" style="103" customWidth="1"/>
    <col min="1570" max="1570" width="17.140625" style="103" customWidth="1"/>
    <col min="1571" max="1571" width="13.42578125" style="103" customWidth="1"/>
    <col min="1572" max="1572" width="12.42578125" style="103" customWidth="1"/>
    <col min="1573" max="1573" width="15.85546875" style="103" customWidth="1"/>
    <col min="1574" max="1574" width="22.85546875" style="103" customWidth="1"/>
    <col min="1575" max="1575" width="9.140625" style="103"/>
    <col min="1576" max="1576" width="3.42578125" style="103" customWidth="1"/>
    <col min="1577" max="1577" width="23" style="103" customWidth="1"/>
    <col min="1578" max="1578" width="7" style="103" customWidth="1"/>
    <col min="1579" max="1579" width="6.85546875" style="103" customWidth="1"/>
    <col min="1580" max="1580" width="27.42578125" style="103" bestFit="1" customWidth="1"/>
    <col min="1581" max="1581" width="22.85546875" style="103" bestFit="1" customWidth="1"/>
    <col min="1582" max="1582" width="14.85546875" style="103" customWidth="1"/>
    <col min="1583" max="1583" width="17.140625" style="103" customWidth="1"/>
    <col min="1584" max="1584" width="13.42578125" style="103" customWidth="1"/>
    <col min="1585" max="1585" width="12.42578125" style="103" customWidth="1"/>
    <col min="1586" max="1586" width="15.85546875" style="103" customWidth="1"/>
    <col min="1587" max="1587" width="22.85546875" style="103" customWidth="1"/>
    <col min="1588" max="1588" width="9.140625" style="103"/>
    <col min="1589" max="1589" width="3.42578125" style="103" customWidth="1"/>
    <col min="1590" max="1590" width="23" style="103" customWidth="1"/>
    <col min="1591" max="1591" width="7" style="103" customWidth="1"/>
    <col min="1592" max="1592" width="6.85546875" style="103" customWidth="1"/>
    <col min="1593" max="1593" width="27.42578125" style="103" bestFit="1" customWidth="1"/>
    <col min="1594" max="1594" width="22.85546875" style="103" bestFit="1" customWidth="1"/>
    <col min="1595" max="1595" width="14.85546875" style="103" customWidth="1"/>
    <col min="1596" max="1596" width="17.140625" style="103" customWidth="1"/>
    <col min="1597" max="1597" width="13.42578125" style="103" customWidth="1"/>
    <col min="1598" max="1598" width="12.42578125" style="103" customWidth="1"/>
    <col min="1599" max="1599" width="15.85546875" style="103" customWidth="1"/>
    <col min="1600" max="1600" width="22.85546875" style="103" customWidth="1"/>
    <col min="1601" max="1601" width="9.140625" style="103"/>
    <col min="1602" max="1602" width="3.42578125" style="103" customWidth="1"/>
    <col min="1603" max="1603" width="23" style="103" customWidth="1"/>
    <col min="1604" max="1604" width="7" style="103" customWidth="1"/>
    <col min="1605" max="1605" width="6.85546875" style="103" customWidth="1"/>
    <col min="1606" max="1606" width="27.42578125" style="103" bestFit="1" customWidth="1"/>
    <col min="1607" max="1607" width="22.85546875" style="103" bestFit="1" customWidth="1"/>
    <col min="1608" max="1608" width="14.85546875" style="103" customWidth="1"/>
    <col min="1609" max="1609" width="17.140625" style="103" customWidth="1"/>
    <col min="1610" max="1610" width="13.42578125" style="103" customWidth="1"/>
    <col min="1611" max="1611" width="12.42578125" style="103" customWidth="1"/>
    <col min="1612" max="1612" width="15.85546875" style="103" customWidth="1"/>
    <col min="1613" max="1613" width="22.85546875" style="103" customWidth="1"/>
    <col min="1614" max="1614" width="9.140625" style="103"/>
    <col min="1615" max="1615" width="3.42578125" style="103" customWidth="1"/>
    <col min="1616" max="1616" width="23" style="103" customWidth="1"/>
    <col min="1617" max="1617" width="7" style="103" customWidth="1"/>
    <col min="1618" max="1618" width="6.85546875" style="103" customWidth="1"/>
    <col min="1619" max="1619" width="27.42578125" style="103" bestFit="1" customWidth="1"/>
    <col min="1620" max="1620" width="22.85546875" style="103" bestFit="1" customWidth="1"/>
    <col min="1621" max="1621" width="14.85546875" style="103" customWidth="1"/>
    <col min="1622" max="1622" width="17.140625" style="103" customWidth="1"/>
    <col min="1623" max="1623" width="13.42578125" style="103" customWidth="1"/>
    <col min="1624" max="1624" width="12.42578125" style="103" customWidth="1"/>
    <col min="1625" max="1625" width="15.85546875" style="103" customWidth="1"/>
    <col min="1626" max="1626" width="22.85546875" style="103" customWidth="1"/>
    <col min="1627" max="1627" width="9.140625" style="103"/>
    <col min="1628" max="1628" width="3.42578125" style="103" customWidth="1"/>
    <col min="1629" max="1629" width="23" style="103" customWidth="1"/>
    <col min="1630" max="1630" width="7" style="103" customWidth="1"/>
    <col min="1631" max="1631" width="6.85546875" style="103" customWidth="1"/>
    <col min="1632" max="1632" width="27.42578125" style="103" bestFit="1" customWidth="1"/>
    <col min="1633" max="1633" width="22.85546875" style="103" bestFit="1" customWidth="1"/>
    <col min="1634" max="1634" width="14.85546875" style="103" customWidth="1"/>
    <col min="1635" max="1635" width="17.140625" style="103" customWidth="1"/>
    <col min="1636" max="1636" width="13.42578125" style="103" customWidth="1"/>
    <col min="1637" max="1637" width="12.42578125" style="103" customWidth="1"/>
    <col min="1638" max="1638" width="15.85546875" style="103" customWidth="1"/>
    <col min="1639" max="1639" width="22.85546875" style="103" customWidth="1"/>
    <col min="1640" max="1640" width="9.140625" style="103"/>
    <col min="1641" max="1641" width="3.42578125" style="103" customWidth="1"/>
    <col min="1642" max="1642" width="23" style="103" customWidth="1"/>
    <col min="1643" max="1643" width="7" style="103" customWidth="1"/>
    <col min="1644" max="1644" width="6.85546875" style="103" customWidth="1"/>
    <col min="1645" max="1645" width="27.42578125" style="103" bestFit="1" customWidth="1"/>
    <col min="1646" max="1646" width="22.85546875" style="103" bestFit="1" customWidth="1"/>
    <col min="1647" max="1647" width="14.85546875" style="103" customWidth="1"/>
    <col min="1648" max="1648" width="17.140625" style="103" customWidth="1"/>
    <col min="1649" max="1649" width="13.42578125" style="103" customWidth="1"/>
    <col min="1650" max="1650" width="12.42578125" style="103" customWidth="1"/>
    <col min="1651" max="1651" width="15.85546875" style="103" customWidth="1"/>
    <col min="1652" max="1652" width="22.85546875" style="103" customWidth="1"/>
    <col min="1653" max="1792" width="9.140625" style="103"/>
    <col min="1793" max="1793" width="3.42578125" style="103" customWidth="1"/>
    <col min="1794" max="1794" width="23" style="103" customWidth="1"/>
    <col min="1795" max="1795" width="7" style="103" customWidth="1"/>
    <col min="1796" max="1796" width="6.85546875" style="103" customWidth="1"/>
    <col min="1797" max="1797" width="27.42578125" style="103" bestFit="1" customWidth="1"/>
    <col min="1798" max="1798" width="22.85546875" style="103" bestFit="1" customWidth="1"/>
    <col min="1799" max="1799" width="14.85546875" style="103" customWidth="1"/>
    <col min="1800" max="1800" width="17.140625" style="103" customWidth="1"/>
    <col min="1801" max="1801" width="13.42578125" style="103" customWidth="1"/>
    <col min="1802" max="1802" width="12.42578125" style="103" customWidth="1"/>
    <col min="1803" max="1803" width="15.85546875" style="103" customWidth="1"/>
    <col min="1804" max="1804" width="22.85546875" style="103" customWidth="1"/>
    <col min="1805" max="1805" width="9.140625" style="103"/>
    <col min="1806" max="1806" width="3.42578125" style="103" customWidth="1"/>
    <col min="1807" max="1807" width="23" style="103" customWidth="1"/>
    <col min="1808" max="1808" width="7" style="103" customWidth="1"/>
    <col min="1809" max="1809" width="6.85546875" style="103" customWidth="1"/>
    <col min="1810" max="1810" width="27.42578125" style="103" bestFit="1" customWidth="1"/>
    <col min="1811" max="1811" width="22.85546875" style="103" bestFit="1" customWidth="1"/>
    <col min="1812" max="1812" width="14.85546875" style="103" customWidth="1"/>
    <col min="1813" max="1813" width="17.140625" style="103" customWidth="1"/>
    <col min="1814" max="1814" width="13.42578125" style="103" customWidth="1"/>
    <col min="1815" max="1815" width="12.42578125" style="103" customWidth="1"/>
    <col min="1816" max="1816" width="15.85546875" style="103" customWidth="1"/>
    <col min="1817" max="1817" width="22.85546875" style="103" customWidth="1"/>
    <col min="1818" max="1818" width="9.140625" style="103"/>
    <col min="1819" max="1819" width="3.42578125" style="103" customWidth="1"/>
    <col min="1820" max="1820" width="23" style="103" customWidth="1"/>
    <col min="1821" max="1821" width="7" style="103" customWidth="1"/>
    <col min="1822" max="1822" width="6.85546875" style="103" customWidth="1"/>
    <col min="1823" max="1823" width="27.42578125" style="103" bestFit="1" customWidth="1"/>
    <col min="1824" max="1824" width="22.85546875" style="103" bestFit="1" customWidth="1"/>
    <col min="1825" max="1825" width="14.85546875" style="103" customWidth="1"/>
    <col min="1826" max="1826" width="17.140625" style="103" customWidth="1"/>
    <col min="1827" max="1827" width="13.42578125" style="103" customWidth="1"/>
    <col min="1828" max="1828" width="12.42578125" style="103" customWidth="1"/>
    <col min="1829" max="1829" width="15.85546875" style="103" customWidth="1"/>
    <col min="1830" max="1830" width="22.85546875" style="103" customWidth="1"/>
    <col min="1831" max="1831" width="9.140625" style="103"/>
    <col min="1832" max="1832" width="3.42578125" style="103" customWidth="1"/>
    <col min="1833" max="1833" width="23" style="103" customWidth="1"/>
    <col min="1834" max="1834" width="7" style="103" customWidth="1"/>
    <col min="1835" max="1835" width="6.85546875" style="103" customWidth="1"/>
    <col min="1836" max="1836" width="27.42578125" style="103" bestFit="1" customWidth="1"/>
    <col min="1837" max="1837" width="22.85546875" style="103" bestFit="1" customWidth="1"/>
    <col min="1838" max="1838" width="14.85546875" style="103" customWidth="1"/>
    <col min="1839" max="1839" width="17.140625" style="103" customWidth="1"/>
    <col min="1840" max="1840" width="13.42578125" style="103" customWidth="1"/>
    <col min="1841" max="1841" width="12.42578125" style="103" customWidth="1"/>
    <col min="1842" max="1842" width="15.85546875" style="103" customWidth="1"/>
    <col min="1843" max="1843" width="22.85546875" style="103" customWidth="1"/>
    <col min="1844" max="1844" width="9.140625" style="103"/>
    <col min="1845" max="1845" width="3.42578125" style="103" customWidth="1"/>
    <col min="1846" max="1846" width="23" style="103" customWidth="1"/>
    <col min="1847" max="1847" width="7" style="103" customWidth="1"/>
    <col min="1848" max="1848" width="6.85546875" style="103" customWidth="1"/>
    <col min="1849" max="1849" width="27.42578125" style="103" bestFit="1" customWidth="1"/>
    <col min="1850" max="1850" width="22.85546875" style="103" bestFit="1" customWidth="1"/>
    <col min="1851" max="1851" width="14.85546875" style="103" customWidth="1"/>
    <col min="1852" max="1852" width="17.140625" style="103" customWidth="1"/>
    <col min="1853" max="1853" width="13.42578125" style="103" customWidth="1"/>
    <col min="1854" max="1854" width="12.42578125" style="103" customWidth="1"/>
    <col min="1855" max="1855" width="15.85546875" style="103" customWidth="1"/>
    <col min="1856" max="1856" width="22.85546875" style="103" customWidth="1"/>
    <col min="1857" max="1857" width="9.140625" style="103"/>
    <col min="1858" max="1858" width="3.42578125" style="103" customWidth="1"/>
    <col min="1859" max="1859" width="23" style="103" customWidth="1"/>
    <col min="1860" max="1860" width="7" style="103" customWidth="1"/>
    <col min="1861" max="1861" width="6.85546875" style="103" customWidth="1"/>
    <col min="1862" max="1862" width="27.42578125" style="103" bestFit="1" customWidth="1"/>
    <col min="1863" max="1863" width="22.85546875" style="103" bestFit="1" customWidth="1"/>
    <col min="1864" max="1864" width="14.85546875" style="103" customWidth="1"/>
    <col min="1865" max="1865" width="17.140625" style="103" customWidth="1"/>
    <col min="1866" max="1866" width="13.42578125" style="103" customWidth="1"/>
    <col min="1867" max="1867" width="12.42578125" style="103" customWidth="1"/>
    <col min="1868" max="1868" width="15.85546875" style="103" customWidth="1"/>
    <col min="1869" max="1869" width="22.85546875" style="103" customWidth="1"/>
    <col min="1870" max="1870" width="9.140625" style="103"/>
    <col min="1871" max="1871" width="3.42578125" style="103" customWidth="1"/>
    <col min="1872" max="1872" width="23" style="103" customWidth="1"/>
    <col min="1873" max="1873" width="7" style="103" customWidth="1"/>
    <col min="1874" max="1874" width="6.85546875" style="103" customWidth="1"/>
    <col min="1875" max="1875" width="27.42578125" style="103" bestFit="1" customWidth="1"/>
    <col min="1876" max="1876" width="22.85546875" style="103" bestFit="1" customWidth="1"/>
    <col min="1877" max="1877" width="14.85546875" style="103" customWidth="1"/>
    <col min="1878" max="1878" width="17.140625" style="103" customWidth="1"/>
    <col min="1879" max="1879" width="13.42578125" style="103" customWidth="1"/>
    <col min="1880" max="1880" width="12.42578125" style="103" customWidth="1"/>
    <col min="1881" max="1881" width="15.85546875" style="103" customWidth="1"/>
    <col min="1882" max="1882" width="22.85546875" style="103" customWidth="1"/>
    <col min="1883" max="1883" width="9.140625" style="103"/>
    <col min="1884" max="1884" width="3.42578125" style="103" customWidth="1"/>
    <col min="1885" max="1885" width="23" style="103" customWidth="1"/>
    <col min="1886" max="1886" width="7" style="103" customWidth="1"/>
    <col min="1887" max="1887" width="6.85546875" style="103" customWidth="1"/>
    <col min="1888" max="1888" width="27.42578125" style="103" bestFit="1" customWidth="1"/>
    <col min="1889" max="1889" width="22.85546875" style="103" bestFit="1" customWidth="1"/>
    <col min="1890" max="1890" width="14.85546875" style="103" customWidth="1"/>
    <col min="1891" max="1891" width="17.140625" style="103" customWidth="1"/>
    <col min="1892" max="1892" width="13.42578125" style="103" customWidth="1"/>
    <col min="1893" max="1893" width="12.42578125" style="103" customWidth="1"/>
    <col min="1894" max="1894" width="15.85546875" style="103" customWidth="1"/>
    <col min="1895" max="1895" width="22.85546875" style="103" customWidth="1"/>
    <col min="1896" max="1896" width="9.140625" style="103"/>
    <col min="1897" max="1897" width="3.42578125" style="103" customWidth="1"/>
    <col min="1898" max="1898" width="23" style="103" customWidth="1"/>
    <col min="1899" max="1899" width="7" style="103" customWidth="1"/>
    <col min="1900" max="1900" width="6.85546875" style="103" customWidth="1"/>
    <col min="1901" max="1901" width="27.42578125" style="103" bestFit="1" customWidth="1"/>
    <col min="1902" max="1902" width="22.85546875" style="103" bestFit="1" customWidth="1"/>
    <col min="1903" max="1903" width="14.85546875" style="103" customWidth="1"/>
    <col min="1904" max="1904" width="17.140625" style="103" customWidth="1"/>
    <col min="1905" max="1905" width="13.42578125" style="103" customWidth="1"/>
    <col min="1906" max="1906" width="12.42578125" style="103" customWidth="1"/>
    <col min="1907" max="1907" width="15.85546875" style="103" customWidth="1"/>
    <col min="1908" max="1908" width="22.85546875" style="103" customWidth="1"/>
    <col min="1909" max="2048" width="9.140625" style="103"/>
    <col min="2049" max="2049" width="3.42578125" style="103" customWidth="1"/>
    <col min="2050" max="2050" width="23" style="103" customWidth="1"/>
    <col min="2051" max="2051" width="7" style="103" customWidth="1"/>
    <col min="2052" max="2052" width="6.85546875" style="103" customWidth="1"/>
    <col min="2053" max="2053" width="27.42578125" style="103" bestFit="1" customWidth="1"/>
    <col min="2054" max="2054" width="22.85546875" style="103" bestFit="1" customWidth="1"/>
    <col min="2055" max="2055" width="14.85546875" style="103" customWidth="1"/>
    <col min="2056" max="2056" width="17.140625" style="103" customWidth="1"/>
    <col min="2057" max="2057" width="13.42578125" style="103" customWidth="1"/>
    <col min="2058" max="2058" width="12.42578125" style="103" customWidth="1"/>
    <col min="2059" max="2059" width="15.85546875" style="103" customWidth="1"/>
    <col min="2060" max="2060" width="22.85546875" style="103" customWidth="1"/>
    <col min="2061" max="2061" width="9.140625" style="103"/>
    <col min="2062" max="2062" width="3.42578125" style="103" customWidth="1"/>
    <col min="2063" max="2063" width="23" style="103" customWidth="1"/>
    <col min="2064" max="2064" width="7" style="103" customWidth="1"/>
    <col min="2065" max="2065" width="6.85546875" style="103" customWidth="1"/>
    <col min="2066" max="2066" width="27.42578125" style="103" bestFit="1" customWidth="1"/>
    <col min="2067" max="2067" width="22.85546875" style="103" bestFit="1" customWidth="1"/>
    <col min="2068" max="2068" width="14.85546875" style="103" customWidth="1"/>
    <col min="2069" max="2069" width="17.140625" style="103" customWidth="1"/>
    <col min="2070" max="2070" width="13.42578125" style="103" customWidth="1"/>
    <col min="2071" max="2071" width="12.42578125" style="103" customWidth="1"/>
    <col min="2072" max="2072" width="15.85546875" style="103" customWidth="1"/>
    <col min="2073" max="2073" width="22.85546875" style="103" customWidth="1"/>
    <col min="2074" max="2074" width="9.140625" style="103"/>
    <col min="2075" max="2075" width="3.42578125" style="103" customWidth="1"/>
    <col min="2076" max="2076" width="23" style="103" customWidth="1"/>
    <col min="2077" max="2077" width="7" style="103" customWidth="1"/>
    <col min="2078" max="2078" width="6.85546875" style="103" customWidth="1"/>
    <col min="2079" max="2079" width="27.42578125" style="103" bestFit="1" customWidth="1"/>
    <col min="2080" max="2080" width="22.85546875" style="103" bestFit="1" customWidth="1"/>
    <col min="2081" max="2081" width="14.85546875" style="103" customWidth="1"/>
    <col min="2082" max="2082" width="17.140625" style="103" customWidth="1"/>
    <col min="2083" max="2083" width="13.42578125" style="103" customWidth="1"/>
    <col min="2084" max="2084" width="12.42578125" style="103" customWidth="1"/>
    <col min="2085" max="2085" width="15.85546875" style="103" customWidth="1"/>
    <col min="2086" max="2086" width="22.85546875" style="103" customWidth="1"/>
    <col min="2087" max="2087" width="9.140625" style="103"/>
    <col min="2088" max="2088" width="3.42578125" style="103" customWidth="1"/>
    <col min="2089" max="2089" width="23" style="103" customWidth="1"/>
    <col min="2090" max="2090" width="7" style="103" customWidth="1"/>
    <col min="2091" max="2091" width="6.85546875" style="103" customWidth="1"/>
    <col min="2092" max="2092" width="27.42578125" style="103" bestFit="1" customWidth="1"/>
    <col min="2093" max="2093" width="22.85546875" style="103" bestFit="1" customWidth="1"/>
    <col min="2094" max="2094" width="14.85546875" style="103" customWidth="1"/>
    <col min="2095" max="2095" width="17.140625" style="103" customWidth="1"/>
    <col min="2096" max="2096" width="13.42578125" style="103" customWidth="1"/>
    <col min="2097" max="2097" width="12.42578125" style="103" customWidth="1"/>
    <col min="2098" max="2098" width="15.85546875" style="103" customWidth="1"/>
    <col min="2099" max="2099" width="22.85546875" style="103" customWidth="1"/>
    <col min="2100" max="2100" width="9.140625" style="103"/>
    <col min="2101" max="2101" width="3.42578125" style="103" customWidth="1"/>
    <col min="2102" max="2102" width="23" style="103" customWidth="1"/>
    <col min="2103" max="2103" width="7" style="103" customWidth="1"/>
    <col min="2104" max="2104" width="6.85546875" style="103" customWidth="1"/>
    <col min="2105" max="2105" width="27.42578125" style="103" bestFit="1" customWidth="1"/>
    <col min="2106" max="2106" width="22.85546875" style="103" bestFit="1" customWidth="1"/>
    <col min="2107" max="2107" width="14.85546875" style="103" customWidth="1"/>
    <col min="2108" max="2108" width="17.140625" style="103" customWidth="1"/>
    <col min="2109" max="2109" width="13.42578125" style="103" customWidth="1"/>
    <col min="2110" max="2110" width="12.42578125" style="103" customWidth="1"/>
    <col min="2111" max="2111" width="15.85546875" style="103" customWidth="1"/>
    <col min="2112" max="2112" width="22.85546875" style="103" customWidth="1"/>
    <col min="2113" max="2113" width="9.140625" style="103"/>
    <col min="2114" max="2114" width="3.42578125" style="103" customWidth="1"/>
    <col min="2115" max="2115" width="23" style="103" customWidth="1"/>
    <col min="2116" max="2116" width="7" style="103" customWidth="1"/>
    <col min="2117" max="2117" width="6.85546875" style="103" customWidth="1"/>
    <col min="2118" max="2118" width="27.42578125" style="103" bestFit="1" customWidth="1"/>
    <col min="2119" max="2119" width="22.85546875" style="103" bestFit="1" customWidth="1"/>
    <col min="2120" max="2120" width="14.85546875" style="103" customWidth="1"/>
    <col min="2121" max="2121" width="17.140625" style="103" customWidth="1"/>
    <col min="2122" max="2122" width="13.42578125" style="103" customWidth="1"/>
    <col min="2123" max="2123" width="12.42578125" style="103" customWidth="1"/>
    <col min="2124" max="2124" width="15.85546875" style="103" customWidth="1"/>
    <col min="2125" max="2125" width="22.85546875" style="103" customWidth="1"/>
    <col min="2126" max="2126" width="9.140625" style="103"/>
    <col min="2127" max="2127" width="3.42578125" style="103" customWidth="1"/>
    <col min="2128" max="2128" width="23" style="103" customWidth="1"/>
    <col min="2129" max="2129" width="7" style="103" customWidth="1"/>
    <col min="2130" max="2130" width="6.85546875" style="103" customWidth="1"/>
    <col min="2131" max="2131" width="27.42578125" style="103" bestFit="1" customWidth="1"/>
    <col min="2132" max="2132" width="22.85546875" style="103" bestFit="1" customWidth="1"/>
    <col min="2133" max="2133" width="14.85546875" style="103" customWidth="1"/>
    <col min="2134" max="2134" width="17.140625" style="103" customWidth="1"/>
    <col min="2135" max="2135" width="13.42578125" style="103" customWidth="1"/>
    <col min="2136" max="2136" width="12.42578125" style="103" customWidth="1"/>
    <col min="2137" max="2137" width="15.85546875" style="103" customWidth="1"/>
    <col min="2138" max="2138" width="22.85546875" style="103" customWidth="1"/>
    <col min="2139" max="2139" width="9.140625" style="103"/>
    <col min="2140" max="2140" width="3.42578125" style="103" customWidth="1"/>
    <col min="2141" max="2141" width="23" style="103" customWidth="1"/>
    <col min="2142" max="2142" width="7" style="103" customWidth="1"/>
    <col min="2143" max="2143" width="6.85546875" style="103" customWidth="1"/>
    <col min="2144" max="2144" width="27.42578125" style="103" bestFit="1" customWidth="1"/>
    <col min="2145" max="2145" width="22.85546875" style="103" bestFit="1" customWidth="1"/>
    <col min="2146" max="2146" width="14.85546875" style="103" customWidth="1"/>
    <col min="2147" max="2147" width="17.140625" style="103" customWidth="1"/>
    <col min="2148" max="2148" width="13.42578125" style="103" customWidth="1"/>
    <col min="2149" max="2149" width="12.42578125" style="103" customWidth="1"/>
    <col min="2150" max="2150" width="15.85546875" style="103" customWidth="1"/>
    <col min="2151" max="2151" width="22.85546875" style="103" customWidth="1"/>
    <col min="2152" max="2152" width="9.140625" style="103"/>
    <col min="2153" max="2153" width="3.42578125" style="103" customWidth="1"/>
    <col min="2154" max="2154" width="23" style="103" customWidth="1"/>
    <col min="2155" max="2155" width="7" style="103" customWidth="1"/>
    <col min="2156" max="2156" width="6.85546875" style="103" customWidth="1"/>
    <col min="2157" max="2157" width="27.42578125" style="103" bestFit="1" customWidth="1"/>
    <col min="2158" max="2158" width="22.85546875" style="103" bestFit="1" customWidth="1"/>
    <col min="2159" max="2159" width="14.85546875" style="103" customWidth="1"/>
    <col min="2160" max="2160" width="17.140625" style="103" customWidth="1"/>
    <col min="2161" max="2161" width="13.42578125" style="103" customWidth="1"/>
    <col min="2162" max="2162" width="12.42578125" style="103" customWidth="1"/>
    <col min="2163" max="2163" width="15.85546875" style="103" customWidth="1"/>
    <col min="2164" max="2164" width="22.85546875" style="103" customWidth="1"/>
    <col min="2165" max="2304" width="9.140625" style="103"/>
    <col min="2305" max="2305" width="3.42578125" style="103" customWidth="1"/>
    <col min="2306" max="2306" width="23" style="103" customWidth="1"/>
    <col min="2307" max="2307" width="7" style="103" customWidth="1"/>
    <col min="2308" max="2308" width="6.85546875" style="103" customWidth="1"/>
    <col min="2309" max="2309" width="27.42578125" style="103" bestFit="1" customWidth="1"/>
    <col min="2310" max="2310" width="22.85546875" style="103" bestFit="1" customWidth="1"/>
    <col min="2311" max="2311" width="14.85546875" style="103" customWidth="1"/>
    <col min="2312" max="2312" width="17.140625" style="103" customWidth="1"/>
    <col min="2313" max="2313" width="13.42578125" style="103" customWidth="1"/>
    <col min="2314" max="2314" width="12.42578125" style="103" customWidth="1"/>
    <col min="2315" max="2315" width="15.85546875" style="103" customWidth="1"/>
    <col min="2316" max="2316" width="22.85546875" style="103" customWidth="1"/>
    <col min="2317" max="2317" width="9.140625" style="103"/>
    <col min="2318" max="2318" width="3.42578125" style="103" customWidth="1"/>
    <col min="2319" max="2319" width="23" style="103" customWidth="1"/>
    <col min="2320" max="2320" width="7" style="103" customWidth="1"/>
    <col min="2321" max="2321" width="6.85546875" style="103" customWidth="1"/>
    <col min="2322" max="2322" width="27.42578125" style="103" bestFit="1" customWidth="1"/>
    <col min="2323" max="2323" width="22.85546875" style="103" bestFit="1" customWidth="1"/>
    <col min="2324" max="2324" width="14.85546875" style="103" customWidth="1"/>
    <col min="2325" max="2325" width="17.140625" style="103" customWidth="1"/>
    <col min="2326" max="2326" width="13.42578125" style="103" customWidth="1"/>
    <col min="2327" max="2327" width="12.42578125" style="103" customWidth="1"/>
    <col min="2328" max="2328" width="15.85546875" style="103" customWidth="1"/>
    <col min="2329" max="2329" width="22.85546875" style="103" customWidth="1"/>
    <col min="2330" max="2330" width="9.140625" style="103"/>
    <col min="2331" max="2331" width="3.42578125" style="103" customWidth="1"/>
    <col min="2332" max="2332" width="23" style="103" customWidth="1"/>
    <col min="2333" max="2333" width="7" style="103" customWidth="1"/>
    <col min="2334" max="2334" width="6.85546875" style="103" customWidth="1"/>
    <col min="2335" max="2335" width="27.42578125" style="103" bestFit="1" customWidth="1"/>
    <col min="2336" max="2336" width="22.85546875" style="103" bestFit="1" customWidth="1"/>
    <col min="2337" max="2337" width="14.85546875" style="103" customWidth="1"/>
    <col min="2338" max="2338" width="17.140625" style="103" customWidth="1"/>
    <col min="2339" max="2339" width="13.42578125" style="103" customWidth="1"/>
    <col min="2340" max="2340" width="12.42578125" style="103" customWidth="1"/>
    <col min="2341" max="2341" width="15.85546875" style="103" customWidth="1"/>
    <col min="2342" max="2342" width="22.85546875" style="103" customWidth="1"/>
    <col min="2343" max="2343" width="9.140625" style="103"/>
    <col min="2344" max="2344" width="3.42578125" style="103" customWidth="1"/>
    <col min="2345" max="2345" width="23" style="103" customWidth="1"/>
    <col min="2346" max="2346" width="7" style="103" customWidth="1"/>
    <col min="2347" max="2347" width="6.85546875" style="103" customWidth="1"/>
    <col min="2348" max="2348" width="27.42578125" style="103" bestFit="1" customWidth="1"/>
    <col min="2349" max="2349" width="22.85546875" style="103" bestFit="1" customWidth="1"/>
    <col min="2350" max="2350" width="14.85546875" style="103" customWidth="1"/>
    <col min="2351" max="2351" width="17.140625" style="103" customWidth="1"/>
    <col min="2352" max="2352" width="13.42578125" style="103" customWidth="1"/>
    <col min="2353" max="2353" width="12.42578125" style="103" customWidth="1"/>
    <col min="2354" max="2354" width="15.85546875" style="103" customWidth="1"/>
    <col min="2355" max="2355" width="22.85546875" style="103" customWidth="1"/>
    <col min="2356" max="2356" width="9.140625" style="103"/>
    <col min="2357" max="2357" width="3.42578125" style="103" customWidth="1"/>
    <col min="2358" max="2358" width="23" style="103" customWidth="1"/>
    <col min="2359" max="2359" width="7" style="103" customWidth="1"/>
    <col min="2360" max="2360" width="6.85546875" style="103" customWidth="1"/>
    <col min="2361" max="2361" width="27.42578125" style="103" bestFit="1" customWidth="1"/>
    <col min="2362" max="2362" width="22.85546875" style="103" bestFit="1" customWidth="1"/>
    <col min="2363" max="2363" width="14.85546875" style="103" customWidth="1"/>
    <col min="2364" max="2364" width="17.140625" style="103" customWidth="1"/>
    <col min="2365" max="2365" width="13.42578125" style="103" customWidth="1"/>
    <col min="2366" max="2366" width="12.42578125" style="103" customWidth="1"/>
    <col min="2367" max="2367" width="15.85546875" style="103" customWidth="1"/>
    <col min="2368" max="2368" width="22.85546875" style="103" customWidth="1"/>
    <col min="2369" max="2369" width="9.140625" style="103"/>
    <col min="2370" max="2370" width="3.42578125" style="103" customWidth="1"/>
    <col min="2371" max="2371" width="23" style="103" customWidth="1"/>
    <col min="2372" max="2372" width="7" style="103" customWidth="1"/>
    <col min="2373" max="2373" width="6.85546875" style="103" customWidth="1"/>
    <col min="2374" max="2374" width="27.42578125" style="103" bestFit="1" customWidth="1"/>
    <col min="2375" max="2375" width="22.85546875" style="103" bestFit="1" customWidth="1"/>
    <col min="2376" max="2376" width="14.85546875" style="103" customWidth="1"/>
    <col min="2377" max="2377" width="17.140625" style="103" customWidth="1"/>
    <col min="2378" max="2378" width="13.42578125" style="103" customWidth="1"/>
    <col min="2379" max="2379" width="12.42578125" style="103" customWidth="1"/>
    <col min="2380" max="2380" width="15.85546875" style="103" customWidth="1"/>
    <col min="2381" max="2381" width="22.85546875" style="103" customWidth="1"/>
    <col min="2382" max="2382" width="9.140625" style="103"/>
    <col min="2383" max="2383" width="3.42578125" style="103" customWidth="1"/>
    <col min="2384" max="2384" width="23" style="103" customWidth="1"/>
    <col min="2385" max="2385" width="7" style="103" customWidth="1"/>
    <col min="2386" max="2386" width="6.85546875" style="103" customWidth="1"/>
    <col min="2387" max="2387" width="27.42578125" style="103" bestFit="1" customWidth="1"/>
    <col min="2388" max="2388" width="22.85546875" style="103" bestFit="1" customWidth="1"/>
    <col min="2389" max="2389" width="14.85546875" style="103" customWidth="1"/>
    <col min="2390" max="2390" width="17.140625" style="103" customWidth="1"/>
    <col min="2391" max="2391" width="13.42578125" style="103" customWidth="1"/>
    <col min="2392" max="2392" width="12.42578125" style="103" customWidth="1"/>
    <col min="2393" max="2393" width="15.85546875" style="103" customWidth="1"/>
    <col min="2394" max="2394" width="22.85546875" style="103" customWidth="1"/>
    <col min="2395" max="2395" width="9.140625" style="103"/>
    <col min="2396" max="2396" width="3.42578125" style="103" customWidth="1"/>
    <col min="2397" max="2397" width="23" style="103" customWidth="1"/>
    <col min="2398" max="2398" width="7" style="103" customWidth="1"/>
    <col min="2399" max="2399" width="6.85546875" style="103" customWidth="1"/>
    <col min="2400" max="2400" width="27.42578125" style="103" bestFit="1" customWidth="1"/>
    <col min="2401" max="2401" width="22.85546875" style="103" bestFit="1" customWidth="1"/>
    <col min="2402" max="2402" width="14.85546875" style="103" customWidth="1"/>
    <col min="2403" max="2403" width="17.140625" style="103" customWidth="1"/>
    <col min="2404" max="2404" width="13.42578125" style="103" customWidth="1"/>
    <col min="2405" max="2405" width="12.42578125" style="103" customWidth="1"/>
    <col min="2406" max="2406" width="15.85546875" style="103" customWidth="1"/>
    <col min="2407" max="2407" width="22.85546875" style="103" customWidth="1"/>
    <col min="2408" max="2408" width="9.140625" style="103"/>
    <col min="2409" max="2409" width="3.42578125" style="103" customWidth="1"/>
    <col min="2410" max="2410" width="23" style="103" customWidth="1"/>
    <col min="2411" max="2411" width="7" style="103" customWidth="1"/>
    <col min="2412" max="2412" width="6.85546875" style="103" customWidth="1"/>
    <col min="2413" max="2413" width="27.42578125" style="103" bestFit="1" customWidth="1"/>
    <col min="2414" max="2414" width="22.85546875" style="103" bestFit="1" customWidth="1"/>
    <col min="2415" max="2415" width="14.85546875" style="103" customWidth="1"/>
    <col min="2416" max="2416" width="17.140625" style="103" customWidth="1"/>
    <col min="2417" max="2417" width="13.42578125" style="103" customWidth="1"/>
    <col min="2418" max="2418" width="12.42578125" style="103" customWidth="1"/>
    <col min="2419" max="2419" width="15.85546875" style="103" customWidth="1"/>
    <col min="2420" max="2420" width="22.85546875" style="103" customWidth="1"/>
    <col min="2421" max="2560" width="9.140625" style="103"/>
    <col min="2561" max="2561" width="3.42578125" style="103" customWidth="1"/>
    <col min="2562" max="2562" width="23" style="103" customWidth="1"/>
    <col min="2563" max="2563" width="7" style="103" customWidth="1"/>
    <col min="2564" max="2564" width="6.85546875" style="103" customWidth="1"/>
    <col min="2565" max="2565" width="27.42578125" style="103" bestFit="1" customWidth="1"/>
    <col min="2566" max="2566" width="22.85546875" style="103" bestFit="1" customWidth="1"/>
    <col min="2567" max="2567" width="14.85546875" style="103" customWidth="1"/>
    <col min="2568" max="2568" width="17.140625" style="103" customWidth="1"/>
    <col min="2569" max="2569" width="13.42578125" style="103" customWidth="1"/>
    <col min="2570" max="2570" width="12.42578125" style="103" customWidth="1"/>
    <col min="2571" max="2571" width="15.85546875" style="103" customWidth="1"/>
    <col min="2572" max="2572" width="22.85546875" style="103" customWidth="1"/>
    <col min="2573" max="2573" width="9.140625" style="103"/>
    <col min="2574" max="2574" width="3.42578125" style="103" customWidth="1"/>
    <col min="2575" max="2575" width="23" style="103" customWidth="1"/>
    <col min="2576" max="2576" width="7" style="103" customWidth="1"/>
    <col min="2577" max="2577" width="6.85546875" style="103" customWidth="1"/>
    <col min="2578" max="2578" width="27.42578125" style="103" bestFit="1" customWidth="1"/>
    <col min="2579" max="2579" width="22.85546875" style="103" bestFit="1" customWidth="1"/>
    <col min="2580" max="2580" width="14.85546875" style="103" customWidth="1"/>
    <col min="2581" max="2581" width="17.140625" style="103" customWidth="1"/>
    <col min="2582" max="2582" width="13.42578125" style="103" customWidth="1"/>
    <col min="2583" max="2583" width="12.42578125" style="103" customWidth="1"/>
    <col min="2584" max="2584" width="15.85546875" style="103" customWidth="1"/>
    <col min="2585" max="2585" width="22.85546875" style="103" customWidth="1"/>
    <col min="2586" max="2586" width="9.140625" style="103"/>
    <col min="2587" max="2587" width="3.42578125" style="103" customWidth="1"/>
    <col min="2588" max="2588" width="23" style="103" customWidth="1"/>
    <col min="2589" max="2589" width="7" style="103" customWidth="1"/>
    <col min="2590" max="2590" width="6.85546875" style="103" customWidth="1"/>
    <col min="2591" max="2591" width="27.42578125" style="103" bestFit="1" customWidth="1"/>
    <col min="2592" max="2592" width="22.85546875" style="103" bestFit="1" customWidth="1"/>
    <col min="2593" max="2593" width="14.85546875" style="103" customWidth="1"/>
    <col min="2594" max="2594" width="17.140625" style="103" customWidth="1"/>
    <col min="2595" max="2595" width="13.42578125" style="103" customWidth="1"/>
    <col min="2596" max="2596" width="12.42578125" style="103" customWidth="1"/>
    <col min="2597" max="2597" width="15.85546875" style="103" customWidth="1"/>
    <col min="2598" max="2598" width="22.85546875" style="103" customWidth="1"/>
    <col min="2599" max="2599" width="9.140625" style="103"/>
    <col min="2600" max="2600" width="3.42578125" style="103" customWidth="1"/>
    <col min="2601" max="2601" width="23" style="103" customWidth="1"/>
    <col min="2602" max="2602" width="7" style="103" customWidth="1"/>
    <col min="2603" max="2603" width="6.85546875" style="103" customWidth="1"/>
    <col min="2604" max="2604" width="27.42578125" style="103" bestFit="1" customWidth="1"/>
    <col min="2605" max="2605" width="22.85546875" style="103" bestFit="1" customWidth="1"/>
    <col min="2606" max="2606" width="14.85546875" style="103" customWidth="1"/>
    <col min="2607" max="2607" width="17.140625" style="103" customWidth="1"/>
    <col min="2608" max="2608" width="13.42578125" style="103" customWidth="1"/>
    <col min="2609" max="2609" width="12.42578125" style="103" customWidth="1"/>
    <col min="2610" max="2610" width="15.85546875" style="103" customWidth="1"/>
    <col min="2611" max="2611" width="22.85546875" style="103" customWidth="1"/>
    <col min="2612" max="2612" width="9.140625" style="103"/>
    <col min="2613" max="2613" width="3.42578125" style="103" customWidth="1"/>
    <col min="2614" max="2614" width="23" style="103" customWidth="1"/>
    <col min="2615" max="2615" width="7" style="103" customWidth="1"/>
    <col min="2616" max="2616" width="6.85546875" style="103" customWidth="1"/>
    <col min="2617" max="2617" width="27.42578125" style="103" bestFit="1" customWidth="1"/>
    <col min="2618" max="2618" width="22.85546875" style="103" bestFit="1" customWidth="1"/>
    <col min="2619" max="2619" width="14.85546875" style="103" customWidth="1"/>
    <col min="2620" max="2620" width="17.140625" style="103" customWidth="1"/>
    <col min="2621" max="2621" width="13.42578125" style="103" customWidth="1"/>
    <col min="2622" max="2622" width="12.42578125" style="103" customWidth="1"/>
    <col min="2623" max="2623" width="15.85546875" style="103" customWidth="1"/>
    <col min="2624" max="2624" width="22.85546875" style="103" customWidth="1"/>
    <col min="2625" max="2625" width="9.140625" style="103"/>
    <col min="2626" max="2626" width="3.42578125" style="103" customWidth="1"/>
    <col min="2627" max="2627" width="23" style="103" customWidth="1"/>
    <col min="2628" max="2628" width="7" style="103" customWidth="1"/>
    <col min="2629" max="2629" width="6.85546875" style="103" customWidth="1"/>
    <col min="2630" max="2630" width="27.42578125" style="103" bestFit="1" customWidth="1"/>
    <col min="2631" max="2631" width="22.85546875" style="103" bestFit="1" customWidth="1"/>
    <col min="2632" max="2632" width="14.85546875" style="103" customWidth="1"/>
    <col min="2633" max="2633" width="17.140625" style="103" customWidth="1"/>
    <col min="2634" max="2634" width="13.42578125" style="103" customWidth="1"/>
    <col min="2635" max="2635" width="12.42578125" style="103" customWidth="1"/>
    <col min="2636" max="2636" width="15.85546875" style="103" customWidth="1"/>
    <col min="2637" max="2637" width="22.85546875" style="103" customWidth="1"/>
    <col min="2638" max="2638" width="9.140625" style="103"/>
    <col min="2639" max="2639" width="3.42578125" style="103" customWidth="1"/>
    <col min="2640" max="2640" width="23" style="103" customWidth="1"/>
    <col min="2641" max="2641" width="7" style="103" customWidth="1"/>
    <col min="2642" max="2642" width="6.85546875" style="103" customWidth="1"/>
    <col min="2643" max="2643" width="27.42578125" style="103" bestFit="1" customWidth="1"/>
    <col min="2644" max="2644" width="22.85546875" style="103" bestFit="1" customWidth="1"/>
    <col min="2645" max="2645" width="14.85546875" style="103" customWidth="1"/>
    <col min="2646" max="2646" width="17.140625" style="103" customWidth="1"/>
    <col min="2647" max="2647" width="13.42578125" style="103" customWidth="1"/>
    <col min="2648" max="2648" width="12.42578125" style="103" customWidth="1"/>
    <col min="2649" max="2649" width="15.85546875" style="103" customWidth="1"/>
    <col min="2650" max="2650" width="22.85546875" style="103" customWidth="1"/>
    <col min="2651" max="2651" width="9.140625" style="103"/>
    <col min="2652" max="2652" width="3.42578125" style="103" customWidth="1"/>
    <col min="2653" max="2653" width="23" style="103" customWidth="1"/>
    <col min="2654" max="2654" width="7" style="103" customWidth="1"/>
    <col min="2655" max="2655" width="6.85546875" style="103" customWidth="1"/>
    <col min="2656" max="2656" width="27.42578125" style="103" bestFit="1" customWidth="1"/>
    <col min="2657" max="2657" width="22.85546875" style="103" bestFit="1" customWidth="1"/>
    <col min="2658" max="2658" width="14.85546875" style="103" customWidth="1"/>
    <col min="2659" max="2659" width="17.140625" style="103" customWidth="1"/>
    <col min="2660" max="2660" width="13.42578125" style="103" customWidth="1"/>
    <col min="2661" max="2661" width="12.42578125" style="103" customWidth="1"/>
    <col min="2662" max="2662" width="15.85546875" style="103" customWidth="1"/>
    <col min="2663" max="2663" width="22.85546875" style="103" customWidth="1"/>
    <col min="2664" max="2664" width="9.140625" style="103"/>
    <col min="2665" max="2665" width="3.42578125" style="103" customWidth="1"/>
    <col min="2666" max="2666" width="23" style="103" customWidth="1"/>
    <col min="2667" max="2667" width="7" style="103" customWidth="1"/>
    <col min="2668" max="2668" width="6.85546875" style="103" customWidth="1"/>
    <col min="2669" max="2669" width="27.42578125" style="103" bestFit="1" customWidth="1"/>
    <col min="2670" max="2670" width="22.85546875" style="103" bestFit="1" customWidth="1"/>
    <col min="2671" max="2671" width="14.85546875" style="103" customWidth="1"/>
    <col min="2672" max="2672" width="17.140625" style="103" customWidth="1"/>
    <col min="2673" max="2673" width="13.42578125" style="103" customWidth="1"/>
    <col min="2674" max="2674" width="12.42578125" style="103" customWidth="1"/>
    <col min="2675" max="2675" width="15.85546875" style="103" customWidth="1"/>
    <col min="2676" max="2676" width="22.85546875" style="103" customWidth="1"/>
    <col min="2677" max="2816" width="9.140625" style="103"/>
    <col min="2817" max="2817" width="3.42578125" style="103" customWidth="1"/>
    <col min="2818" max="2818" width="23" style="103" customWidth="1"/>
    <col min="2819" max="2819" width="7" style="103" customWidth="1"/>
    <col min="2820" max="2820" width="6.85546875" style="103" customWidth="1"/>
    <col min="2821" max="2821" width="27.42578125" style="103" bestFit="1" customWidth="1"/>
    <col min="2822" max="2822" width="22.85546875" style="103" bestFit="1" customWidth="1"/>
    <col min="2823" max="2823" width="14.85546875" style="103" customWidth="1"/>
    <col min="2824" max="2824" width="17.140625" style="103" customWidth="1"/>
    <col min="2825" max="2825" width="13.42578125" style="103" customWidth="1"/>
    <col min="2826" max="2826" width="12.42578125" style="103" customWidth="1"/>
    <col min="2827" max="2827" width="15.85546875" style="103" customWidth="1"/>
    <col min="2828" max="2828" width="22.85546875" style="103" customWidth="1"/>
    <col min="2829" max="2829" width="9.140625" style="103"/>
    <col min="2830" max="2830" width="3.42578125" style="103" customWidth="1"/>
    <col min="2831" max="2831" width="23" style="103" customWidth="1"/>
    <col min="2832" max="2832" width="7" style="103" customWidth="1"/>
    <col min="2833" max="2833" width="6.85546875" style="103" customWidth="1"/>
    <col min="2834" max="2834" width="27.42578125" style="103" bestFit="1" customWidth="1"/>
    <col min="2835" max="2835" width="22.85546875" style="103" bestFit="1" customWidth="1"/>
    <col min="2836" max="2836" width="14.85546875" style="103" customWidth="1"/>
    <col min="2837" max="2837" width="17.140625" style="103" customWidth="1"/>
    <col min="2838" max="2838" width="13.42578125" style="103" customWidth="1"/>
    <col min="2839" max="2839" width="12.42578125" style="103" customWidth="1"/>
    <col min="2840" max="2840" width="15.85546875" style="103" customWidth="1"/>
    <col min="2841" max="2841" width="22.85546875" style="103" customWidth="1"/>
    <col min="2842" max="2842" width="9.140625" style="103"/>
    <col min="2843" max="2843" width="3.42578125" style="103" customWidth="1"/>
    <col min="2844" max="2844" width="23" style="103" customWidth="1"/>
    <col min="2845" max="2845" width="7" style="103" customWidth="1"/>
    <col min="2846" max="2846" width="6.85546875" style="103" customWidth="1"/>
    <col min="2847" max="2847" width="27.42578125" style="103" bestFit="1" customWidth="1"/>
    <col min="2848" max="2848" width="22.85546875" style="103" bestFit="1" customWidth="1"/>
    <col min="2849" max="2849" width="14.85546875" style="103" customWidth="1"/>
    <col min="2850" max="2850" width="17.140625" style="103" customWidth="1"/>
    <col min="2851" max="2851" width="13.42578125" style="103" customWidth="1"/>
    <col min="2852" max="2852" width="12.42578125" style="103" customWidth="1"/>
    <col min="2853" max="2853" width="15.85546875" style="103" customWidth="1"/>
    <col min="2854" max="2854" width="22.85546875" style="103" customWidth="1"/>
    <col min="2855" max="2855" width="9.140625" style="103"/>
    <col min="2856" max="2856" width="3.42578125" style="103" customWidth="1"/>
    <col min="2857" max="2857" width="23" style="103" customWidth="1"/>
    <col min="2858" max="2858" width="7" style="103" customWidth="1"/>
    <col min="2859" max="2859" width="6.85546875" style="103" customWidth="1"/>
    <col min="2860" max="2860" width="27.42578125" style="103" bestFit="1" customWidth="1"/>
    <col min="2861" max="2861" width="22.85546875" style="103" bestFit="1" customWidth="1"/>
    <col min="2862" max="2862" width="14.85546875" style="103" customWidth="1"/>
    <col min="2863" max="2863" width="17.140625" style="103" customWidth="1"/>
    <col min="2864" max="2864" width="13.42578125" style="103" customWidth="1"/>
    <col min="2865" max="2865" width="12.42578125" style="103" customWidth="1"/>
    <col min="2866" max="2866" width="15.85546875" style="103" customWidth="1"/>
    <col min="2867" max="2867" width="22.85546875" style="103" customWidth="1"/>
    <col min="2868" max="2868" width="9.140625" style="103"/>
    <col min="2869" max="2869" width="3.42578125" style="103" customWidth="1"/>
    <col min="2870" max="2870" width="23" style="103" customWidth="1"/>
    <col min="2871" max="2871" width="7" style="103" customWidth="1"/>
    <col min="2872" max="2872" width="6.85546875" style="103" customWidth="1"/>
    <col min="2873" max="2873" width="27.42578125" style="103" bestFit="1" customWidth="1"/>
    <col min="2874" max="2874" width="22.85546875" style="103" bestFit="1" customWidth="1"/>
    <col min="2875" max="2875" width="14.85546875" style="103" customWidth="1"/>
    <col min="2876" max="2876" width="17.140625" style="103" customWidth="1"/>
    <col min="2877" max="2877" width="13.42578125" style="103" customWidth="1"/>
    <col min="2878" max="2878" width="12.42578125" style="103" customWidth="1"/>
    <col min="2879" max="2879" width="15.85546875" style="103" customWidth="1"/>
    <col min="2880" max="2880" width="22.85546875" style="103" customWidth="1"/>
    <col min="2881" max="2881" width="9.140625" style="103"/>
    <col min="2882" max="2882" width="3.42578125" style="103" customWidth="1"/>
    <col min="2883" max="2883" width="23" style="103" customWidth="1"/>
    <col min="2884" max="2884" width="7" style="103" customWidth="1"/>
    <col min="2885" max="2885" width="6.85546875" style="103" customWidth="1"/>
    <col min="2886" max="2886" width="27.42578125" style="103" bestFit="1" customWidth="1"/>
    <col min="2887" max="2887" width="22.85546875" style="103" bestFit="1" customWidth="1"/>
    <col min="2888" max="2888" width="14.85546875" style="103" customWidth="1"/>
    <col min="2889" max="2889" width="17.140625" style="103" customWidth="1"/>
    <col min="2890" max="2890" width="13.42578125" style="103" customWidth="1"/>
    <col min="2891" max="2891" width="12.42578125" style="103" customWidth="1"/>
    <col min="2892" max="2892" width="15.85546875" style="103" customWidth="1"/>
    <col min="2893" max="2893" width="22.85546875" style="103" customWidth="1"/>
    <col min="2894" max="2894" width="9.140625" style="103"/>
    <col min="2895" max="2895" width="3.42578125" style="103" customWidth="1"/>
    <col min="2896" max="2896" width="23" style="103" customWidth="1"/>
    <col min="2897" max="2897" width="7" style="103" customWidth="1"/>
    <col min="2898" max="2898" width="6.85546875" style="103" customWidth="1"/>
    <col min="2899" max="2899" width="27.42578125" style="103" bestFit="1" customWidth="1"/>
    <col min="2900" max="2900" width="22.85546875" style="103" bestFit="1" customWidth="1"/>
    <col min="2901" max="2901" width="14.85546875" style="103" customWidth="1"/>
    <col min="2902" max="2902" width="17.140625" style="103" customWidth="1"/>
    <col min="2903" max="2903" width="13.42578125" style="103" customWidth="1"/>
    <col min="2904" max="2904" width="12.42578125" style="103" customWidth="1"/>
    <col min="2905" max="2905" width="15.85546875" style="103" customWidth="1"/>
    <col min="2906" max="2906" width="22.85546875" style="103" customWidth="1"/>
    <col min="2907" max="2907" width="9.140625" style="103"/>
    <col min="2908" max="2908" width="3.42578125" style="103" customWidth="1"/>
    <col min="2909" max="2909" width="23" style="103" customWidth="1"/>
    <col min="2910" max="2910" width="7" style="103" customWidth="1"/>
    <col min="2911" max="2911" width="6.85546875" style="103" customWidth="1"/>
    <col min="2912" max="2912" width="27.42578125" style="103" bestFit="1" customWidth="1"/>
    <col min="2913" max="2913" width="22.85546875" style="103" bestFit="1" customWidth="1"/>
    <col min="2914" max="2914" width="14.85546875" style="103" customWidth="1"/>
    <col min="2915" max="2915" width="17.140625" style="103" customWidth="1"/>
    <col min="2916" max="2916" width="13.42578125" style="103" customWidth="1"/>
    <col min="2917" max="2917" width="12.42578125" style="103" customWidth="1"/>
    <col min="2918" max="2918" width="15.85546875" style="103" customWidth="1"/>
    <col min="2919" max="2919" width="22.85546875" style="103" customWidth="1"/>
    <col min="2920" max="2920" width="9.140625" style="103"/>
    <col min="2921" max="2921" width="3.42578125" style="103" customWidth="1"/>
    <col min="2922" max="2922" width="23" style="103" customWidth="1"/>
    <col min="2923" max="2923" width="7" style="103" customWidth="1"/>
    <col min="2924" max="2924" width="6.85546875" style="103" customWidth="1"/>
    <col min="2925" max="2925" width="27.42578125" style="103" bestFit="1" customWidth="1"/>
    <col min="2926" max="2926" width="22.85546875" style="103" bestFit="1" customWidth="1"/>
    <col min="2927" max="2927" width="14.85546875" style="103" customWidth="1"/>
    <col min="2928" max="2928" width="17.140625" style="103" customWidth="1"/>
    <col min="2929" max="2929" width="13.42578125" style="103" customWidth="1"/>
    <col min="2930" max="2930" width="12.42578125" style="103" customWidth="1"/>
    <col min="2931" max="2931" width="15.85546875" style="103" customWidth="1"/>
    <col min="2932" max="2932" width="22.85546875" style="103" customWidth="1"/>
    <col min="2933" max="3072" width="9.140625" style="103"/>
    <col min="3073" max="3073" width="3.42578125" style="103" customWidth="1"/>
    <col min="3074" max="3074" width="23" style="103" customWidth="1"/>
    <col min="3075" max="3075" width="7" style="103" customWidth="1"/>
    <col min="3076" max="3076" width="6.85546875" style="103" customWidth="1"/>
    <col min="3077" max="3077" width="27.42578125" style="103" bestFit="1" customWidth="1"/>
    <col min="3078" max="3078" width="22.85546875" style="103" bestFit="1" customWidth="1"/>
    <col min="3079" max="3079" width="14.85546875" style="103" customWidth="1"/>
    <col min="3080" max="3080" width="17.140625" style="103" customWidth="1"/>
    <col min="3081" max="3081" width="13.42578125" style="103" customWidth="1"/>
    <col min="3082" max="3082" width="12.42578125" style="103" customWidth="1"/>
    <col min="3083" max="3083" width="15.85546875" style="103" customWidth="1"/>
    <col min="3084" max="3084" width="22.85546875" style="103" customWidth="1"/>
    <col min="3085" max="3085" width="9.140625" style="103"/>
    <col min="3086" max="3086" width="3.42578125" style="103" customWidth="1"/>
    <col min="3087" max="3087" width="23" style="103" customWidth="1"/>
    <col min="3088" max="3088" width="7" style="103" customWidth="1"/>
    <col min="3089" max="3089" width="6.85546875" style="103" customWidth="1"/>
    <col min="3090" max="3090" width="27.42578125" style="103" bestFit="1" customWidth="1"/>
    <col min="3091" max="3091" width="22.85546875" style="103" bestFit="1" customWidth="1"/>
    <col min="3092" max="3092" width="14.85546875" style="103" customWidth="1"/>
    <col min="3093" max="3093" width="17.140625" style="103" customWidth="1"/>
    <col min="3094" max="3094" width="13.42578125" style="103" customWidth="1"/>
    <col min="3095" max="3095" width="12.42578125" style="103" customWidth="1"/>
    <col min="3096" max="3096" width="15.85546875" style="103" customWidth="1"/>
    <col min="3097" max="3097" width="22.85546875" style="103" customWidth="1"/>
    <col min="3098" max="3098" width="9.140625" style="103"/>
    <col min="3099" max="3099" width="3.42578125" style="103" customWidth="1"/>
    <col min="3100" max="3100" width="23" style="103" customWidth="1"/>
    <col min="3101" max="3101" width="7" style="103" customWidth="1"/>
    <col min="3102" max="3102" width="6.85546875" style="103" customWidth="1"/>
    <col min="3103" max="3103" width="27.42578125" style="103" bestFit="1" customWidth="1"/>
    <col min="3104" max="3104" width="22.85546875" style="103" bestFit="1" customWidth="1"/>
    <col min="3105" max="3105" width="14.85546875" style="103" customWidth="1"/>
    <col min="3106" max="3106" width="17.140625" style="103" customWidth="1"/>
    <col min="3107" max="3107" width="13.42578125" style="103" customWidth="1"/>
    <col min="3108" max="3108" width="12.42578125" style="103" customWidth="1"/>
    <col min="3109" max="3109" width="15.85546875" style="103" customWidth="1"/>
    <col min="3110" max="3110" width="22.85546875" style="103" customWidth="1"/>
    <col min="3111" max="3111" width="9.140625" style="103"/>
    <col min="3112" max="3112" width="3.42578125" style="103" customWidth="1"/>
    <col min="3113" max="3113" width="23" style="103" customWidth="1"/>
    <col min="3114" max="3114" width="7" style="103" customWidth="1"/>
    <col min="3115" max="3115" width="6.85546875" style="103" customWidth="1"/>
    <col min="3116" max="3116" width="27.42578125" style="103" bestFit="1" customWidth="1"/>
    <col min="3117" max="3117" width="22.85546875" style="103" bestFit="1" customWidth="1"/>
    <col min="3118" max="3118" width="14.85546875" style="103" customWidth="1"/>
    <col min="3119" max="3119" width="17.140625" style="103" customWidth="1"/>
    <col min="3120" max="3120" width="13.42578125" style="103" customWidth="1"/>
    <col min="3121" max="3121" width="12.42578125" style="103" customWidth="1"/>
    <col min="3122" max="3122" width="15.85546875" style="103" customWidth="1"/>
    <col min="3123" max="3123" width="22.85546875" style="103" customWidth="1"/>
    <col min="3124" max="3124" width="9.140625" style="103"/>
    <col min="3125" max="3125" width="3.42578125" style="103" customWidth="1"/>
    <col min="3126" max="3126" width="23" style="103" customWidth="1"/>
    <col min="3127" max="3127" width="7" style="103" customWidth="1"/>
    <col min="3128" max="3128" width="6.85546875" style="103" customWidth="1"/>
    <col min="3129" max="3129" width="27.42578125" style="103" bestFit="1" customWidth="1"/>
    <col min="3130" max="3130" width="22.85546875" style="103" bestFit="1" customWidth="1"/>
    <col min="3131" max="3131" width="14.85546875" style="103" customWidth="1"/>
    <col min="3132" max="3132" width="17.140625" style="103" customWidth="1"/>
    <col min="3133" max="3133" width="13.42578125" style="103" customWidth="1"/>
    <col min="3134" max="3134" width="12.42578125" style="103" customWidth="1"/>
    <col min="3135" max="3135" width="15.85546875" style="103" customWidth="1"/>
    <col min="3136" max="3136" width="22.85546875" style="103" customWidth="1"/>
    <col min="3137" max="3137" width="9.140625" style="103"/>
    <col min="3138" max="3138" width="3.42578125" style="103" customWidth="1"/>
    <col min="3139" max="3139" width="23" style="103" customWidth="1"/>
    <col min="3140" max="3140" width="7" style="103" customWidth="1"/>
    <col min="3141" max="3141" width="6.85546875" style="103" customWidth="1"/>
    <col min="3142" max="3142" width="27.42578125" style="103" bestFit="1" customWidth="1"/>
    <col min="3143" max="3143" width="22.85546875" style="103" bestFit="1" customWidth="1"/>
    <col min="3144" max="3144" width="14.85546875" style="103" customWidth="1"/>
    <col min="3145" max="3145" width="17.140625" style="103" customWidth="1"/>
    <col min="3146" max="3146" width="13.42578125" style="103" customWidth="1"/>
    <col min="3147" max="3147" width="12.42578125" style="103" customWidth="1"/>
    <col min="3148" max="3148" width="15.85546875" style="103" customWidth="1"/>
    <col min="3149" max="3149" width="22.85546875" style="103" customWidth="1"/>
    <col min="3150" max="3150" width="9.140625" style="103"/>
    <col min="3151" max="3151" width="3.42578125" style="103" customWidth="1"/>
    <col min="3152" max="3152" width="23" style="103" customWidth="1"/>
    <col min="3153" max="3153" width="7" style="103" customWidth="1"/>
    <col min="3154" max="3154" width="6.85546875" style="103" customWidth="1"/>
    <col min="3155" max="3155" width="27.42578125" style="103" bestFit="1" customWidth="1"/>
    <col min="3156" max="3156" width="22.85546875" style="103" bestFit="1" customWidth="1"/>
    <col min="3157" max="3157" width="14.85546875" style="103" customWidth="1"/>
    <col min="3158" max="3158" width="17.140625" style="103" customWidth="1"/>
    <col min="3159" max="3159" width="13.42578125" style="103" customWidth="1"/>
    <col min="3160" max="3160" width="12.42578125" style="103" customWidth="1"/>
    <col min="3161" max="3161" width="15.85546875" style="103" customWidth="1"/>
    <col min="3162" max="3162" width="22.85546875" style="103" customWidth="1"/>
    <col min="3163" max="3163" width="9.140625" style="103"/>
    <col min="3164" max="3164" width="3.42578125" style="103" customWidth="1"/>
    <col min="3165" max="3165" width="23" style="103" customWidth="1"/>
    <col min="3166" max="3166" width="7" style="103" customWidth="1"/>
    <col min="3167" max="3167" width="6.85546875" style="103" customWidth="1"/>
    <col min="3168" max="3168" width="27.42578125" style="103" bestFit="1" customWidth="1"/>
    <col min="3169" max="3169" width="22.85546875" style="103" bestFit="1" customWidth="1"/>
    <col min="3170" max="3170" width="14.85546875" style="103" customWidth="1"/>
    <col min="3171" max="3171" width="17.140625" style="103" customWidth="1"/>
    <col min="3172" max="3172" width="13.42578125" style="103" customWidth="1"/>
    <col min="3173" max="3173" width="12.42578125" style="103" customWidth="1"/>
    <col min="3174" max="3174" width="15.85546875" style="103" customWidth="1"/>
    <col min="3175" max="3175" width="22.85546875" style="103" customWidth="1"/>
    <col min="3176" max="3176" width="9.140625" style="103"/>
    <col min="3177" max="3177" width="3.42578125" style="103" customWidth="1"/>
    <col min="3178" max="3178" width="23" style="103" customWidth="1"/>
    <col min="3179" max="3179" width="7" style="103" customWidth="1"/>
    <col min="3180" max="3180" width="6.85546875" style="103" customWidth="1"/>
    <col min="3181" max="3181" width="27.42578125" style="103" bestFit="1" customWidth="1"/>
    <col min="3182" max="3182" width="22.85546875" style="103" bestFit="1" customWidth="1"/>
    <col min="3183" max="3183" width="14.85546875" style="103" customWidth="1"/>
    <col min="3184" max="3184" width="17.140625" style="103" customWidth="1"/>
    <col min="3185" max="3185" width="13.42578125" style="103" customWidth="1"/>
    <col min="3186" max="3186" width="12.42578125" style="103" customWidth="1"/>
    <col min="3187" max="3187" width="15.85546875" style="103" customWidth="1"/>
    <col min="3188" max="3188" width="22.85546875" style="103" customWidth="1"/>
    <col min="3189" max="3328" width="9.140625" style="103"/>
    <col min="3329" max="3329" width="3.42578125" style="103" customWidth="1"/>
    <col min="3330" max="3330" width="23" style="103" customWidth="1"/>
    <col min="3331" max="3331" width="7" style="103" customWidth="1"/>
    <col min="3332" max="3332" width="6.85546875" style="103" customWidth="1"/>
    <col min="3333" max="3333" width="27.42578125" style="103" bestFit="1" customWidth="1"/>
    <col min="3334" max="3334" width="22.85546875" style="103" bestFit="1" customWidth="1"/>
    <col min="3335" max="3335" width="14.85546875" style="103" customWidth="1"/>
    <col min="3336" max="3336" width="17.140625" style="103" customWidth="1"/>
    <col min="3337" max="3337" width="13.42578125" style="103" customWidth="1"/>
    <col min="3338" max="3338" width="12.42578125" style="103" customWidth="1"/>
    <col min="3339" max="3339" width="15.85546875" style="103" customWidth="1"/>
    <col min="3340" max="3340" width="22.85546875" style="103" customWidth="1"/>
    <col min="3341" max="3341" width="9.140625" style="103"/>
    <col min="3342" max="3342" width="3.42578125" style="103" customWidth="1"/>
    <col min="3343" max="3343" width="23" style="103" customWidth="1"/>
    <col min="3344" max="3344" width="7" style="103" customWidth="1"/>
    <col min="3345" max="3345" width="6.85546875" style="103" customWidth="1"/>
    <col min="3346" max="3346" width="27.42578125" style="103" bestFit="1" customWidth="1"/>
    <col min="3347" max="3347" width="22.85546875" style="103" bestFit="1" customWidth="1"/>
    <col min="3348" max="3348" width="14.85546875" style="103" customWidth="1"/>
    <col min="3349" max="3349" width="17.140625" style="103" customWidth="1"/>
    <col min="3350" max="3350" width="13.42578125" style="103" customWidth="1"/>
    <col min="3351" max="3351" width="12.42578125" style="103" customWidth="1"/>
    <col min="3352" max="3352" width="15.85546875" style="103" customWidth="1"/>
    <col min="3353" max="3353" width="22.85546875" style="103" customWidth="1"/>
    <col min="3354" max="3354" width="9.140625" style="103"/>
    <col min="3355" max="3355" width="3.42578125" style="103" customWidth="1"/>
    <col min="3356" max="3356" width="23" style="103" customWidth="1"/>
    <col min="3357" max="3357" width="7" style="103" customWidth="1"/>
    <col min="3358" max="3358" width="6.85546875" style="103" customWidth="1"/>
    <col min="3359" max="3359" width="27.42578125" style="103" bestFit="1" customWidth="1"/>
    <col min="3360" max="3360" width="22.85546875" style="103" bestFit="1" customWidth="1"/>
    <col min="3361" max="3361" width="14.85546875" style="103" customWidth="1"/>
    <col min="3362" max="3362" width="17.140625" style="103" customWidth="1"/>
    <col min="3363" max="3363" width="13.42578125" style="103" customWidth="1"/>
    <col min="3364" max="3364" width="12.42578125" style="103" customWidth="1"/>
    <col min="3365" max="3365" width="15.85546875" style="103" customWidth="1"/>
    <col min="3366" max="3366" width="22.85546875" style="103" customWidth="1"/>
    <col min="3367" max="3367" width="9.140625" style="103"/>
    <col min="3368" max="3368" width="3.42578125" style="103" customWidth="1"/>
    <col min="3369" max="3369" width="23" style="103" customWidth="1"/>
    <col min="3370" max="3370" width="7" style="103" customWidth="1"/>
    <col min="3371" max="3371" width="6.85546875" style="103" customWidth="1"/>
    <col min="3372" max="3372" width="27.42578125" style="103" bestFit="1" customWidth="1"/>
    <col min="3373" max="3373" width="22.85546875" style="103" bestFit="1" customWidth="1"/>
    <col min="3374" max="3374" width="14.85546875" style="103" customWidth="1"/>
    <col min="3375" max="3375" width="17.140625" style="103" customWidth="1"/>
    <col min="3376" max="3376" width="13.42578125" style="103" customWidth="1"/>
    <col min="3377" max="3377" width="12.42578125" style="103" customWidth="1"/>
    <col min="3378" max="3378" width="15.85546875" style="103" customWidth="1"/>
    <col min="3379" max="3379" width="22.85546875" style="103" customWidth="1"/>
    <col min="3380" max="3380" width="9.140625" style="103"/>
    <col min="3381" max="3381" width="3.42578125" style="103" customWidth="1"/>
    <col min="3382" max="3382" width="23" style="103" customWidth="1"/>
    <col min="3383" max="3383" width="7" style="103" customWidth="1"/>
    <col min="3384" max="3384" width="6.85546875" style="103" customWidth="1"/>
    <col min="3385" max="3385" width="27.42578125" style="103" bestFit="1" customWidth="1"/>
    <col min="3386" max="3386" width="22.85546875" style="103" bestFit="1" customWidth="1"/>
    <col min="3387" max="3387" width="14.85546875" style="103" customWidth="1"/>
    <col min="3388" max="3388" width="17.140625" style="103" customWidth="1"/>
    <col min="3389" max="3389" width="13.42578125" style="103" customWidth="1"/>
    <col min="3390" max="3390" width="12.42578125" style="103" customWidth="1"/>
    <col min="3391" max="3391" width="15.85546875" style="103" customWidth="1"/>
    <col min="3392" max="3392" width="22.85546875" style="103" customWidth="1"/>
    <col min="3393" max="3393" width="9.140625" style="103"/>
    <col min="3394" max="3394" width="3.42578125" style="103" customWidth="1"/>
    <col min="3395" max="3395" width="23" style="103" customWidth="1"/>
    <col min="3396" max="3396" width="7" style="103" customWidth="1"/>
    <col min="3397" max="3397" width="6.85546875" style="103" customWidth="1"/>
    <col min="3398" max="3398" width="27.42578125" style="103" bestFit="1" customWidth="1"/>
    <col min="3399" max="3399" width="22.85546875" style="103" bestFit="1" customWidth="1"/>
    <col min="3400" max="3400" width="14.85546875" style="103" customWidth="1"/>
    <col min="3401" max="3401" width="17.140625" style="103" customWidth="1"/>
    <col min="3402" max="3402" width="13.42578125" style="103" customWidth="1"/>
    <col min="3403" max="3403" width="12.42578125" style="103" customWidth="1"/>
    <col min="3404" max="3404" width="15.85546875" style="103" customWidth="1"/>
    <col min="3405" max="3405" width="22.85546875" style="103" customWidth="1"/>
    <col min="3406" max="3406" width="9.140625" style="103"/>
    <col min="3407" max="3407" width="3.42578125" style="103" customWidth="1"/>
    <col min="3408" max="3408" width="23" style="103" customWidth="1"/>
    <col min="3409" max="3409" width="7" style="103" customWidth="1"/>
    <col min="3410" max="3410" width="6.85546875" style="103" customWidth="1"/>
    <col min="3411" max="3411" width="27.42578125" style="103" bestFit="1" customWidth="1"/>
    <col min="3412" max="3412" width="22.85546875" style="103" bestFit="1" customWidth="1"/>
    <col min="3413" max="3413" width="14.85546875" style="103" customWidth="1"/>
    <col min="3414" max="3414" width="17.140625" style="103" customWidth="1"/>
    <col min="3415" max="3415" width="13.42578125" style="103" customWidth="1"/>
    <col min="3416" max="3416" width="12.42578125" style="103" customWidth="1"/>
    <col min="3417" max="3417" width="15.85546875" style="103" customWidth="1"/>
    <col min="3418" max="3418" width="22.85546875" style="103" customWidth="1"/>
    <col min="3419" max="3419" width="9.140625" style="103"/>
    <col min="3420" max="3420" width="3.42578125" style="103" customWidth="1"/>
    <col min="3421" max="3421" width="23" style="103" customWidth="1"/>
    <col min="3422" max="3422" width="7" style="103" customWidth="1"/>
    <col min="3423" max="3423" width="6.85546875" style="103" customWidth="1"/>
    <col min="3424" max="3424" width="27.42578125" style="103" bestFit="1" customWidth="1"/>
    <col min="3425" max="3425" width="22.85546875" style="103" bestFit="1" customWidth="1"/>
    <col min="3426" max="3426" width="14.85546875" style="103" customWidth="1"/>
    <col min="3427" max="3427" width="17.140625" style="103" customWidth="1"/>
    <col min="3428" max="3428" width="13.42578125" style="103" customWidth="1"/>
    <col min="3429" max="3429" width="12.42578125" style="103" customWidth="1"/>
    <col min="3430" max="3430" width="15.85546875" style="103" customWidth="1"/>
    <col min="3431" max="3431" width="22.85546875" style="103" customWidth="1"/>
    <col min="3432" max="3432" width="9.140625" style="103"/>
    <col min="3433" max="3433" width="3.42578125" style="103" customWidth="1"/>
    <col min="3434" max="3434" width="23" style="103" customWidth="1"/>
    <col min="3435" max="3435" width="7" style="103" customWidth="1"/>
    <col min="3436" max="3436" width="6.85546875" style="103" customWidth="1"/>
    <col min="3437" max="3437" width="27.42578125" style="103" bestFit="1" customWidth="1"/>
    <col min="3438" max="3438" width="22.85546875" style="103" bestFit="1" customWidth="1"/>
    <col min="3439" max="3439" width="14.85546875" style="103" customWidth="1"/>
    <col min="3440" max="3440" width="17.140625" style="103" customWidth="1"/>
    <col min="3441" max="3441" width="13.42578125" style="103" customWidth="1"/>
    <col min="3442" max="3442" width="12.42578125" style="103" customWidth="1"/>
    <col min="3443" max="3443" width="15.85546875" style="103" customWidth="1"/>
    <col min="3444" max="3444" width="22.85546875" style="103" customWidth="1"/>
    <col min="3445" max="3584" width="9.140625" style="103"/>
    <col min="3585" max="3585" width="3.42578125" style="103" customWidth="1"/>
    <col min="3586" max="3586" width="23" style="103" customWidth="1"/>
    <col min="3587" max="3587" width="7" style="103" customWidth="1"/>
    <col min="3588" max="3588" width="6.85546875" style="103" customWidth="1"/>
    <col min="3589" max="3589" width="27.42578125" style="103" bestFit="1" customWidth="1"/>
    <col min="3590" max="3590" width="22.85546875" style="103" bestFit="1" customWidth="1"/>
    <col min="3591" max="3591" width="14.85546875" style="103" customWidth="1"/>
    <col min="3592" max="3592" width="17.140625" style="103" customWidth="1"/>
    <col min="3593" max="3593" width="13.42578125" style="103" customWidth="1"/>
    <col min="3594" max="3594" width="12.42578125" style="103" customWidth="1"/>
    <col min="3595" max="3595" width="15.85546875" style="103" customWidth="1"/>
    <col min="3596" max="3596" width="22.85546875" style="103" customWidth="1"/>
    <col min="3597" max="3597" width="9.140625" style="103"/>
    <col min="3598" max="3598" width="3.42578125" style="103" customWidth="1"/>
    <col min="3599" max="3599" width="23" style="103" customWidth="1"/>
    <col min="3600" max="3600" width="7" style="103" customWidth="1"/>
    <col min="3601" max="3601" width="6.85546875" style="103" customWidth="1"/>
    <col min="3602" max="3602" width="27.42578125" style="103" bestFit="1" customWidth="1"/>
    <col min="3603" max="3603" width="22.85546875" style="103" bestFit="1" customWidth="1"/>
    <col min="3604" max="3604" width="14.85546875" style="103" customWidth="1"/>
    <col min="3605" max="3605" width="17.140625" style="103" customWidth="1"/>
    <col min="3606" max="3606" width="13.42578125" style="103" customWidth="1"/>
    <col min="3607" max="3607" width="12.42578125" style="103" customWidth="1"/>
    <col min="3608" max="3608" width="15.85546875" style="103" customWidth="1"/>
    <col min="3609" max="3609" width="22.85546875" style="103" customWidth="1"/>
    <col min="3610" max="3610" width="9.140625" style="103"/>
    <col min="3611" max="3611" width="3.42578125" style="103" customWidth="1"/>
    <col min="3612" max="3612" width="23" style="103" customWidth="1"/>
    <col min="3613" max="3613" width="7" style="103" customWidth="1"/>
    <col min="3614" max="3614" width="6.85546875" style="103" customWidth="1"/>
    <col min="3615" max="3615" width="27.42578125" style="103" bestFit="1" customWidth="1"/>
    <col min="3616" max="3616" width="22.85546875" style="103" bestFit="1" customWidth="1"/>
    <col min="3617" max="3617" width="14.85546875" style="103" customWidth="1"/>
    <col min="3618" max="3618" width="17.140625" style="103" customWidth="1"/>
    <col min="3619" max="3619" width="13.42578125" style="103" customWidth="1"/>
    <col min="3620" max="3620" width="12.42578125" style="103" customWidth="1"/>
    <col min="3621" max="3621" width="15.85546875" style="103" customWidth="1"/>
    <col min="3622" max="3622" width="22.85546875" style="103" customWidth="1"/>
    <col min="3623" max="3623" width="9.140625" style="103"/>
    <col min="3624" max="3624" width="3.42578125" style="103" customWidth="1"/>
    <col min="3625" max="3625" width="23" style="103" customWidth="1"/>
    <col min="3626" max="3626" width="7" style="103" customWidth="1"/>
    <col min="3627" max="3627" width="6.85546875" style="103" customWidth="1"/>
    <col min="3628" max="3628" width="27.42578125" style="103" bestFit="1" customWidth="1"/>
    <col min="3629" max="3629" width="22.85546875" style="103" bestFit="1" customWidth="1"/>
    <col min="3630" max="3630" width="14.85546875" style="103" customWidth="1"/>
    <col min="3631" max="3631" width="17.140625" style="103" customWidth="1"/>
    <col min="3632" max="3632" width="13.42578125" style="103" customWidth="1"/>
    <col min="3633" max="3633" width="12.42578125" style="103" customWidth="1"/>
    <col min="3634" max="3634" width="15.85546875" style="103" customWidth="1"/>
    <col min="3635" max="3635" width="22.85546875" style="103" customWidth="1"/>
    <col min="3636" max="3636" width="9.140625" style="103"/>
    <col min="3637" max="3637" width="3.42578125" style="103" customWidth="1"/>
    <col min="3638" max="3638" width="23" style="103" customWidth="1"/>
    <col min="3639" max="3639" width="7" style="103" customWidth="1"/>
    <col min="3640" max="3640" width="6.85546875" style="103" customWidth="1"/>
    <col min="3641" max="3641" width="27.42578125" style="103" bestFit="1" customWidth="1"/>
    <col min="3642" max="3642" width="22.85546875" style="103" bestFit="1" customWidth="1"/>
    <col min="3643" max="3643" width="14.85546875" style="103" customWidth="1"/>
    <col min="3644" max="3644" width="17.140625" style="103" customWidth="1"/>
    <col min="3645" max="3645" width="13.42578125" style="103" customWidth="1"/>
    <col min="3646" max="3646" width="12.42578125" style="103" customWidth="1"/>
    <col min="3647" max="3647" width="15.85546875" style="103" customWidth="1"/>
    <col min="3648" max="3648" width="22.85546875" style="103" customWidth="1"/>
    <col min="3649" max="3649" width="9.140625" style="103"/>
    <col min="3650" max="3650" width="3.42578125" style="103" customWidth="1"/>
    <col min="3651" max="3651" width="23" style="103" customWidth="1"/>
    <col min="3652" max="3652" width="7" style="103" customWidth="1"/>
    <col min="3653" max="3653" width="6.85546875" style="103" customWidth="1"/>
    <col min="3654" max="3654" width="27.42578125" style="103" bestFit="1" customWidth="1"/>
    <col min="3655" max="3655" width="22.85546875" style="103" bestFit="1" customWidth="1"/>
    <col min="3656" max="3656" width="14.85546875" style="103" customWidth="1"/>
    <col min="3657" max="3657" width="17.140625" style="103" customWidth="1"/>
    <col min="3658" max="3658" width="13.42578125" style="103" customWidth="1"/>
    <col min="3659" max="3659" width="12.42578125" style="103" customWidth="1"/>
    <col min="3660" max="3660" width="15.85546875" style="103" customWidth="1"/>
    <col min="3661" max="3661" width="22.85546875" style="103" customWidth="1"/>
    <col min="3662" max="3662" width="9.140625" style="103"/>
    <col min="3663" max="3663" width="3.42578125" style="103" customWidth="1"/>
    <col min="3664" max="3664" width="23" style="103" customWidth="1"/>
    <col min="3665" max="3665" width="7" style="103" customWidth="1"/>
    <col min="3666" max="3666" width="6.85546875" style="103" customWidth="1"/>
    <col min="3667" max="3667" width="27.42578125" style="103" bestFit="1" customWidth="1"/>
    <col min="3668" max="3668" width="22.85546875" style="103" bestFit="1" customWidth="1"/>
    <col min="3669" max="3669" width="14.85546875" style="103" customWidth="1"/>
    <col min="3670" max="3670" width="17.140625" style="103" customWidth="1"/>
    <col min="3671" max="3671" width="13.42578125" style="103" customWidth="1"/>
    <col min="3672" max="3672" width="12.42578125" style="103" customWidth="1"/>
    <col min="3673" max="3673" width="15.85546875" style="103" customWidth="1"/>
    <col min="3674" max="3674" width="22.85546875" style="103" customWidth="1"/>
    <col min="3675" max="3675" width="9.140625" style="103"/>
    <col min="3676" max="3676" width="3.42578125" style="103" customWidth="1"/>
    <col min="3677" max="3677" width="23" style="103" customWidth="1"/>
    <col min="3678" max="3678" width="7" style="103" customWidth="1"/>
    <col min="3679" max="3679" width="6.85546875" style="103" customWidth="1"/>
    <col min="3680" max="3680" width="27.42578125" style="103" bestFit="1" customWidth="1"/>
    <col min="3681" max="3681" width="22.85546875" style="103" bestFit="1" customWidth="1"/>
    <col min="3682" max="3682" width="14.85546875" style="103" customWidth="1"/>
    <col min="3683" max="3683" width="17.140625" style="103" customWidth="1"/>
    <col min="3684" max="3684" width="13.42578125" style="103" customWidth="1"/>
    <col min="3685" max="3685" width="12.42578125" style="103" customWidth="1"/>
    <col min="3686" max="3686" width="15.85546875" style="103" customWidth="1"/>
    <col min="3687" max="3687" width="22.85546875" style="103" customWidth="1"/>
    <col min="3688" max="3688" width="9.140625" style="103"/>
    <col min="3689" max="3689" width="3.42578125" style="103" customWidth="1"/>
    <col min="3690" max="3690" width="23" style="103" customWidth="1"/>
    <col min="3691" max="3691" width="7" style="103" customWidth="1"/>
    <col min="3692" max="3692" width="6.85546875" style="103" customWidth="1"/>
    <col min="3693" max="3693" width="27.42578125" style="103" bestFit="1" customWidth="1"/>
    <col min="3694" max="3694" width="22.85546875" style="103" bestFit="1" customWidth="1"/>
    <col min="3695" max="3695" width="14.85546875" style="103" customWidth="1"/>
    <col min="3696" max="3696" width="17.140625" style="103" customWidth="1"/>
    <col min="3697" max="3697" width="13.42578125" style="103" customWidth="1"/>
    <col min="3698" max="3698" width="12.42578125" style="103" customWidth="1"/>
    <col min="3699" max="3699" width="15.85546875" style="103" customWidth="1"/>
    <col min="3700" max="3700" width="22.85546875" style="103" customWidth="1"/>
    <col min="3701" max="3840" width="9.140625" style="103"/>
    <col min="3841" max="3841" width="3.42578125" style="103" customWidth="1"/>
    <col min="3842" max="3842" width="23" style="103" customWidth="1"/>
    <col min="3843" max="3843" width="7" style="103" customWidth="1"/>
    <col min="3844" max="3844" width="6.85546875" style="103" customWidth="1"/>
    <col min="3845" max="3845" width="27.42578125" style="103" bestFit="1" customWidth="1"/>
    <col min="3846" max="3846" width="22.85546875" style="103" bestFit="1" customWidth="1"/>
    <col min="3847" max="3847" width="14.85546875" style="103" customWidth="1"/>
    <col min="3848" max="3848" width="17.140625" style="103" customWidth="1"/>
    <col min="3849" max="3849" width="13.42578125" style="103" customWidth="1"/>
    <col min="3850" max="3850" width="12.42578125" style="103" customWidth="1"/>
    <col min="3851" max="3851" width="15.85546875" style="103" customWidth="1"/>
    <col min="3852" max="3852" width="22.85546875" style="103" customWidth="1"/>
    <col min="3853" max="3853" width="9.140625" style="103"/>
    <col min="3854" max="3854" width="3.42578125" style="103" customWidth="1"/>
    <col min="3855" max="3855" width="23" style="103" customWidth="1"/>
    <col min="3856" max="3856" width="7" style="103" customWidth="1"/>
    <col min="3857" max="3857" width="6.85546875" style="103" customWidth="1"/>
    <col min="3858" max="3858" width="27.42578125" style="103" bestFit="1" customWidth="1"/>
    <col min="3859" max="3859" width="22.85546875" style="103" bestFit="1" customWidth="1"/>
    <col min="3860" max="3860" width="14.85546875" style="103" customWidth="1"/>
    <col min="3861" max="3861" width="17.140625" style="103" customWidth="1"/>
    <col min="3862" max="3862" width="13.42578125" style="103" customWidth="1"/>
    <col min="3863" max="3863" width="12.42578125" style="103" customWidth="1"/>
    <col min="3864" max="3864" width="15.85546875" style="103" customWidth="1"/>
    <col min="3865" max="3865" width="22.85546875" style="103" customWidth="1"/>
    <col min="3866" max="3866" width="9.140625" style="103"/>
    <col min="3867" max="3867" width="3.42578125" style="103" customWidth="1"/>
    <col min="3868" max="3868" width="23" style="103" customWidth="1"/>
    <col min="3869" max="3869" width="7" style="103" customWidth="1"/>
    <col min="3870" max="3870" width="6.85546875" style="103" customWidth="1"/>
    <col min="3871" max="3871" width="27.42578125" style="103" bestFit="1" customWidth="1"/>
    <col min="3872" max="3872" width="22.85546875" style="103" bestFit="1" customWidth="1"/>
    <col min="3873" max="3873" width="14.85546875" style="103" customWidth="1"/>
    <col min="3874" max="3874" width="17.140625" style="103" customWidth="1"/>
    <col min="3875" max="3875" width="13.42578125" style="103" customWidth="1"/>
    <col min="3876" max="3876" width="12.42578125" style="103" customWidth="1"/>
    <col min="3877" max="3877" width="15.85546875" style="103" customWidth="1"/>
    <col min="3878" max="3878" width="22.85546875" style="103" customWidth="1"/>
    <col min="3879" max="3879" width="9.140625" style="103"/>
    <col min="3880" max="3880" width="3.42578125" style="103" customWidth="1"/>
    <col min="3881" max="3881" width="23" style="103" customWidth="1"/>
    <col min="3882" max="3882" width="7" style="103" customWidth="1"/>
    <col min="3883" max="3883" width="6.85546875" style="103" customWidth="1"/>
    <col min="3884" max="3884" width="27.42578125" style="103" bestFit="1" customWidth="1"/>
    <col min="3885" max="3885" width="22.85546875" style="103" bestFit="1" customWidth="1"/>
    <col min="3886" max="3886" width="14.85546875" style="103" customWidth="1"/>
    <col min="3887" max="3887" width="17.140625" style="103" customWidth="1"/>
    <col min="3888" max="3888" width="13.42578125" style="103" customWidth="1"/>
    <col min="3889" max="3889" width="12.42578125" style="103" customWidth="1"/>
    <col min="3890" max="3890" width="15.85546875" style="103" customWidth="1"/>
    <col min="3891" max="3891" width="22.85546875" style="103" customWidth="1"/>
    <col min="3892" max="3892" width="9.140625" style="103"/>
    <col min="3893" max="3893" width="3.42578125" style="103" customWidth="1"/>
    <col min="3894" max="3894" width="23" style="103" customWidth="1"/>
    <col min="3895" max="3895" width="7" style="103" customWidth="1"/>
    <col min="3896" max="3896" width="6.85546875" style="103" customWidth="1"/>
    <col min="3897" max="3897" width="27.42578125" style="103" bestFit="1" customWidth="1"/>
    <col min="3898" max="3898" width="22.85546875" style="103" bestFit="1" customWidth="1"/>
    <col min="3899" max="3899" width="14.85546875" style="103" customWidth="1"/>
    <col min="3900" max="3900" width="17.140625" style="103" customWidth="1"/>
    <col min="3901" max="3901" width="13.42578125" style="103" customWidth="1"/>
    <col min="3902" max="3902" width="12.42578125" style="103" customWidth="1"/>
    <col min="3903" max="3903" width="15.85546875" style="103" customWidth="1"/>
    <col min="3904" max="3904" width="22.85546875" style="103" customWidth="1"/>
    <col min="3905" max="3905" width="9.140625" style="103"/>
    <col min="3906" max="3906" width="3.42578125" style="103" customWidth="1"/>
    <col min="3907" max="3907" width="23" style="103" customWidth="1"/>
    <col min="3908" max="3908" width="7" style="103" customWidth="1"/>
    <col min="3909" max="3909" width="6.85546875" style="103" customWidth="1"/>
    <col min="3910" max="3910" width="27.42578125" style="103" bestFit="1" customWidth="1"/>
    <col min="3911" max="3911" width="22.85546875" style="103" bestFit="1" customWidth="1"/>
    <col min="3912" max="3912" width="14.85546875" style="103" customWidth="1"/>
    <col min="3913" max="3913" width="17.140625" style="103" customWidth="1"/>
    <col min="3914" max="3914" width="13.42578125" style="103" customWidth="1"/>
    <col min="3915" max="3915" width="12.42578125" style="103" customWidth="1"/>
    <col min="3916" max="3916" width="15.85546875" style="103" customWidth="1"/>
    <col min="3917" max="3917" width="22.85546875" style="103" customWidth="1"/>
    <col min="3918" max="3918" width="9.140625" style="103"/>
    <col min="3919" max="3919" width="3.42578125" style="103" customWidth="1"/>
    <col min="3920" max="3920" width="23" style="103" customWidth="1"/>
    <col min="3921" max="3921" width="7" style="103" customWidth="1"/>
    <col min="3922" max="3922" width="6.85546875" style="103" customWidth="1"/>
    <col min="3923" max="3923" width="27.42578125" style="103" bestFit="1" customWidth="1"/>
    <col min="3924" max="3924" width="22.85546875" style="103" bestFit="1" customWidth="1"/>
    <col min="3925" max="3925" width="14.85546875" style="103" customWidth="1"/>
    <col min="3926" max="3926" width="17.140625" style="103" customWidth="1"/>
    <col min="3927" max="3927" width="13.42578125" style="103" customWidth="1"/>
    <col min="3928" max="3928" width="12.42578125" style="103" customWidth="1"/>
    <col min="3929" max="3929" width="15.85546875" style="103" customWidth="1"/>
    <col min="3930" max="3930" width="22.85546875" style="103" customWidth="1"/>
    <col min="3931" max="3931" width="9.140625" style="103"/>
    <col min="3932" max="3932" width="3.42578125" style="103" customWidth="1"/>
    <col min="3933" max="3933" width="23" style="103" customWidth="1"/>
    <col min="3934" max="3934" width="7" style="103" customWidth="1"/>
    <col min="3935" max="3935" width="6.85546875" style="103" customWidth="1"/>
    <col min="3936" max="3936" width="27.42578125" style="103" bestFit="1" customWidth="1"/>
    <col min="3937" max="3937" width="22.85546875" style="103" bestFit="1" customWidth="1"/>
    <col min="3938" max="3938" width="14.85546875" style="103" customWidth="1"/>
    <col min="3939" max="3939" width="17.140625" style="103" customWidth="1"/>
    <col min="3940" max="3940" width="13.42578125" style="103" customWidth="1"/>
    <col min="3941" max="3941" width="12.42578125" style="103" customWidth="1"/>
    <col min="3942" max="3942" width="15.85546875" style="103" customWidth="1"/>
    <col min="3943" max="3943" width="22.85546875" style="103" customWidth="1"/>
    <col min="3944" max="3944" width="9.140625" style="103"/>
    <col min="3945" max="3945" width="3.42578125" style="103" customWidth="1"/>
    <col min="3946" max="3946" width="23" style="103" customWidth="1"/>
    <col min="3947" max="3947" width="7" style="103" customWidth="1"/>
    <col min="3948" max="3948" width="6.85546875" style="103" customWidth="1"/>
    <col min="3949" max="3949" width="27.42578125" style="103" bestFit="1" customWidth="1"/>
    <col min="3950" max="3950" width="22.85546875" style="103" bestFit="1" customWidth="1"/>
    <col min="3951" max="3951" width="14.85546875" style="103" customWidth="1"/>
    <col min="3952" max="3952" width="17.140625" style="103" customWidth="1"/>
    <col min="3953" max="3953" width="13.42578125" style="103" customWidth="1"/>
    <col min="3954" max="3954" width="12.42578125" style="103" customWidth="1"/>
    <col min="3955" max="3955" width="15.85546875" style="103" customWidth="1"/>
    <col min="3956" max="3956" width="22.85546875" style="103" customWidth="1"/>
    <col min="3957" max="4096" width="9.140625" style="103"/>
    <col min="4097" max="4097" width="3.42578125" style="103" customWidth="1"/>
    <col min="4098" max="4098" width="23" style="103" customWidth="1"/>
    <col min="4099" max="4099" width="7" style="103" customWidth="1"/>
    <col min="4100" max="4100" width="6.85546875" style="103" customWidth="1"/>
    <col min="4101" max="4101" width="27.42578125" style="103" bestFit="1" customWidth="1"/>
    <col min="4102" max="4102" width="22.85546875" style="103" bestFit="1" customWidth="1"/>
    <col min="4103" max="4103" width="14.85546875" style="103" customWidth="1"/>
    <col min="4104" max="4104" width="17.140625" style="103" customWidth="1"/>
    <col min="4105" max="4105" width="13.42578125" style="103" customWidth="1"/>
    <col min="4106" max="4106" width="12.42578125" style="103" customWidth="1"/>
    <col min="4107" max="4107" width="15.85546875" style="103" customWidth="1"/>
    <col min="4108" max="4108" width="22.85546875" style="103" customWidth="1"/>
    <col min="4109" max="4109" width="9.140625" style="103"/>
    <col min="4110" max="4110" width="3.42578125" style="103" customWidth="1"/>
    <col min="4111" max="4111" width="23" style="103" customWidth="1"/>
    <col min="4112" max="4112" width="7" style="103" customWidth="1"/>
    <col min="4113" max="4113" width="6.85546875" style="103" customWidth="1"/>
    <col min="4114" max="4114" width="27.42578125" style="103" bestFit="1" customWidth="1"/>
    <col min="4115" max="4115" width="22.85546875" style="103" bestFit="1" customWidth="1"/>
    <col min="4116" max="4116" width="14.85546875" style="103" customWidth="1"/>
    <col min="4117" max="4117" width="17.140625" style="103" customWidth="1"/>
    <col min="4118" max="4118" width="13.42578125" style="103" customWidth="1"/>
    <col min="4119" max="4119" width="12.42578125" style="103" customWidth="1"/>
    <col min="4120" max="4120" width="15.85546875" style="103" customWidth="1"/>
    <col min="4121" max="4121" width="22.85546875" style="103" customWidth="1"/>
    <col min="4122" max="4122" width="9.140625" style="103"/>
    <col min="4123" max="4123" width="3.42578125" style="103" customWidth="1"/>
    <col min="4124" max="4124" width="23" style="103" customWidth="1"/>
    <col min="4125" max="4125" width="7" style="103" customWidth="1"/>
    <col min="4126" max="4126" width="6.85546875" style="103" customWidth="1"/>
    <col min="4127" max="4127" width="27.42578125" style="103" bestFit="1" customWidth="1"/>
    <col min="4128" max="4128" width="22.85546875" style="103" bestFit="1" customWidth="1"/>
    <col min="4129" max="4129" width="14.85546875" style="103" customWidth="1"/>
    <col min="4130" max="4130" width="17.140625" style="103" customWidth="1"/>
    <col min="4131" max="4131" width="13.42578125" style="103" customWidth="1"/>
    <col min="4132" max="4132" width="12.42578125" style="103" customWidth="1"/>
    <col min="4133" max="4133" width="15.85546875" style="103" customWidth="1"/>
    <col min="4134" max="4134" width="22.85546875" style="103" customWidth="1"/>
    <col min="4135" max="4135" width="9.140625" style="103"/>
    <col min="4136" max="4136" width="3.42578125" style="103" customWidth="1"/>
    <col min="4137" max="4137" width="23" style="103" customWidth="1"/>
    <col min="4138" max="4138" width="7" style="103" customWidth="1"/>
    <col min="4139" max="4139" width="6.85546875" style="103" customWidth="1"/>
    <col min="4140" max="4140" width="27.42578125" style="103" bestFit="1" customWidth="1"/>
    <col min="4141" max="4141" width="22.85546875" style="103" bestFit="1" customWidth="1"/>
    <col min="4142" max="4142" width="14.85546875" style="103" customWidth="1"/>
    <col min="4143" max="4143" width="17.140625" style="103" customWidth="1"/>
    <col min="4144" max="4144" width="13.42578125" style="103" customWidth="1"/>
    <col min="4145" max="4145" width="12.42578125" style="103" customWidth="1"/>
    <col min="4146" max="4146" width="15.85546875" style="103" customWidth="1"/>
    <col min="4147" max="4147" width="22.85546875" style="103" customWidth="1"/>
    <col min="4148" max="4148" width="9.140625" style="103"/>
    <col min="4149" max="4149" width="3.42578125" style="103" customWidth="1"/>
    <col min="4150" max="4150" width="23" style="103" customWidth="1"/>
    <col min="4151" max="4151" width="7" style="103" customWidth="1"/>
    <col min="4152" max="4152" width="6.85546875" style="103" customWidth="1"/>
    <col min="4153" max="4153" width="27.42578125" style="103" bestFit="1" customWidth="1"/>
    <col min="4154" max="4154" width="22.85546875" style="103" bestFit="1" customWidth="1"/>
    <col min="4155" max="4155" width="14.85546875" style="103" customWidth="1"/>
    <col min="4156" max="4156" width="17.140625" style="103" customWidth="1"/>
    <col min="4157" max="4157" width="13.42578125" style="103" customWidth="1"/>
    <col min="4158" max="4158" width="12.42578125" style="103" customWidth="1"/>
    <col min="4159" max="4159" width="15.85546875" style="103" customWidth="1"/>
    <col min="4160" max="4160" width="22.85546875" style="103" customWidth="1"/>
    <col min="4161" max="4161" width="9.140625" style="103"/>
    <col min="4162" max="4162" width="3.42578125" style="103" customWidth="1"/>
    <col min="4163" max="4163" width="23" style="103" customWidth="1"/>
    <col min="4164" max="4164" width="7" style="103" customWidth="1"/>
    <col min="4165" max="4165" width="6.85546875" style="103" customWidth="1"/>
    <col min="4166" max="4166" width="27.42578125" style="103" bestFit="1" customWidth="1"/>
    <col min="4167" max="4167" width="22.85546875" style="103" bestFit="1" customWidth="1"/>
    <col min="4168" max="4168" width="14.85546875" style="103" customWidth="1"/>
    <col min="4169" max="4169" width="17.140625" style="103" customWidth="1"/>
    <col min="4170" max="4170" width="13.42578125" style="103" customWidth="1"/>
    <col min="4171" max="4171" width="12.42578125" style="103" customWidth="1"/>
    <col min="4172" max="4172" width="15.85546875" style="103" customWidth="1"/>
    <col min="4173" max="4173" width="22.85546875" style="103" customWidth="1"/>
    <col min="4174" max="4174" width="9.140625" style="103"/>
    <col min="4175" max="4175" width="3.42578125" style="103" customWidth="1"/>
    <col min="4176" max="4176" width="23" style="103" customWidth="1"/>
    <col min="4177" max="4177" width="7" style="103" customWidth="1"/>
    <col min="4178" max="4178" width="6.85546875" style="103" customWidth="1"/>
    <col min="4179" max="4179" width="27.42578125" style="103" bestFit="1" customWidth="1"/>
    <col min="4180" max="4180" width="22.85546875" style="103" bestFit="1" customWidth="1"/>
    <col min="4181" max="4181" width="14.85546875" style="103" customWidth="1"/>
    <col min="4182" max="4182" width="17.140625" style="103" customWidth="1"/>
    <col min="4183" max="4183" width="13.42578125" style="103" customWidth="1"/>
    <col min="4184" max="4184" width="12.42578125" style="103" customWidth="1"/>
    <col min="4185" max="4185" width="15.85546875" style="103" customWidth="1"/>
    <col min="4186" max="4186" width="22.85546875" style="103" customWidth="1"/>
    <col min="4187" max="4187" width="9.140625" style="103"/>
    <col min="4188" max="4188" width="3.42578125" style="103" customWidth="1"/>
    <col min="4189" max="4189" width="23" style="103" customWidth="1"/>
    <col min="4190" max="4190" width="7" style="103" customWidth="1"/>
    <col min="4191" max="4191" width="6.85546875" style="103" customWidth="1"/>
    <col min="4192" max="4192" width="27.42578125" style="103" bestFit="1" customWidth="1"/>
    <col min="4193" max="4193" width="22.85546875" style="103" bestFit="1" customWidth="1"/>
    <col min="4194" max="4194" width="14.85546875" style="103" customWidth="1"/>
    <col min="4195" max="4195" width="17.140625" style="103" customWidth="1"/>
    <col min="4196" max="4196" width="13.42578125" style="103" customWidth="1"/>
    <col min="4197" max="4197" width="12.42578125" style="103" customWidth="1"/>
    <col min="4198" max="4198" width="15.85546875" style="103" customWidth="1"/>
    <col min="4199" max="4199" width="22.85546875" style="103" customWidth="1"/>
    <col min="4200" max="4200" width="9.140625" style="103"/>
    <col min="4201" max="4201" width="3.42578125" style="103" customWidth="1"/>
    <col min="4202" max="4202" width="23" style="103" customWidth="1"/>
    <col min="4203" max="4203" width="7" style="103" customWidth="1"/>
    <col min="4204" max="4204" width="6.85546875" style="103" customWidth="1"/>
    <col min="4205" max="4205" width="27.42578125" style="103" bestFit="1" customWidth="1"/>
    <col min="4206" max="4206" width="22.85546875" style="103" bestFit="1" customWidth="1"/>
    <col min="4207" max="4207" width="14.85546875" style="103" customWidth="1"/>
    <col min="4208" max="4208" width="17.140625" style="103" customWidth="1"/>
    <col min="4209" max="4209" width="13.42578125" style="103" customWidth="1"/>
    <col min="4210" max="4210" width="12.42578125" style="103" customWidth="1"/>
    <col min="4211" max="4211" width="15.85546875" style="103" customWidth="1"/>
    <col min="4212" max="4212" width="22.85546875" style="103" customWidth="1"/>
    <col min="4213" max="4352" width="9.140625" style="103"/>
    <col min="4353" max="4353" width="3.42578125" style="103" customWidth="1"/>
    <col min="4354" max="4354" width="23" style="103" customWidth="1"/>
    <col min="4355" max="4355" width="7" style="103" customWidth="1"/>
    <col min="4356" max="4356" width="6.85546875" style="103" customWidth="1"/>
    <col min="4357" max="4357" width="27.42578125" style="103" bestFit="1" customWidth="1"/>
    <col min="4358" max="4358" width="22.85546875" style="103" bestFit="1" customWidth="1"/>
    <col min="4359" max="4359" width="14.85546875" style="103" customWidth="1"/>
    <col min="4360" max="4360" width="17.140625" style="103" customWidth="1"/>
    <col min="4361" max="4361" width="13.42578125" style="103" customWidth="1"/>
    <col min="4362" max="4362" width="12.42578125" style="103" customWidth="1"/>
    <col min="4363" max="4363" width="15.85546875" style="103" customWidth="1"/>
    <col min="4364" max="4364" width="22.85546875" style="103" customWidth="1"/>
    <col min="4365" max="4365" width="9.140625" style="103"/>
    <col min="4366" max="4366" width="3.42578125" style="103" customWidth="1"/>
    <col min="4367" max="4367" width="23" style="103" customWidth="1"/>
    <col min="4368" max="4368" width="7" style="103" customWidth="1"/>
    <col min="4369" max="4369" width="6.85546875" style="103" customWidth="1"/>
    <col min="4370" max="4370" width="27.42578125" style="103" bestFit="1" customWidth="1"/>
    <col min="4371" max="4371" width="22.85546875" style="103" bestFit="1" customWidth="1"/>
    <col min="4372" max="4372" width="14.85546875" style="103" customWidth="1"/>
    <col min="4373" max="4373" width="17.140625" style="103" customWidth="1"/>
    <col min="4374" max="4374" width="13.42578125" style="103" customWidth="1"/>
    <col min="4375" max="4375" width="12.42578125" style="103" customWidth="1"/>
    <col min="4376" max="4376" width="15.85546875" style="103" customWidth="1"/>
    <col min="4377" max="4377" width="22.85546875" style="103" customWidth="1"/>
    <col min="4378" max="4378" width="9.140625" style="103"/>
    <col min="4379" max="4379" width="3.42578125" style="103" customWidth="1"/>
    <col min="4380" max="4380" width="23" style="103" customWidth="1"/>
    <col min="4381" max="4381" width="7" style="103" customWidth="1"/>
    <col min="4382" max="4382" width="6.85546875" style="103" customWidth="1"/>
    <col min="4383" max="4383" width="27.42578125" style="103" bestFit="1" customWidth="1"/>
    <col min="4384" max="4384" width="22.85546875" style="103" bestFit="1" customWidth="1"/>
    <col min="4385" max="4385" width="14.85546875" style="103" customWidth="1"/>
    <col min="4386" max="4386" width="17.140625" style="103" customWidth="1"/>
    <col min="4387" max="4387" width="13.42578125" style="103" customWidth="1"/>
    <col min="4388" max="4388" width="12.42578125" style="103" customWidth="1"/>
    <col min="4389" max="4389" width="15.85546875" style="103" customWidth="1"/>
    <col min="4390" max="4390" width="22.85546875" style="103" customWidth="1"/>
    <col min="4391" max="4391" width="9.140625" style="103"/>
    <col min="4392" max="4392" width="3.42578125" style="103" customWidth="1"/>
    <col min="4393" max="4393" width="23" style="103" customWidth="1"/>
    <col min="4394" max="4394" width="7" style="103" customWidth="1"/>
    <col min="4395" max="4395" width="6.85546875" style="103" customWidth="1"/>
    <col min="4396" max="4396" width="27.42578125" style="103" bestFit="1" customWidth="1"/>
    <col min="4397" max="4397" width="22.85546875" style="103" bestFit="1" customWidth="1"/>
    <col min="4398" max="4398" width="14.85546875" style="103" customWidth="1"/>
    <col min="4399" max="4399" width="17.140625" style="103" customWidth="1"/>
    <col min="4400" max="4400" width="13.42578125" style="103" customWidth="1"/>
    <col min="4401" max="4401" width="12.42578125" style="103" customWidth="1"/>
    <col min="4402" max="4402" width="15.85546875" style="103" customWidth="1"/>
    <col min="4403" max="4403" width="22.85546875" style="103" customWidth="1"/>
    <col min="4404" max="4404" width="9.140625" style="103"/>
    <col min="4405" max="4405" width="3.42578125" style="103" customWidth="1"/>
    <col min="4406" max="4406" width="23" style="103" customWidth="1"/>
    <col min="4407" max="4407" width="7" style="103" customWidth="1"/>
    <col min="4408" max="4408" width="6.85546875" style="103" customWidth="1"/>
    <col min="4409" max="4409" width="27.42578125" style="103" bestFit="1" customWidth="1"/>
    <col min="4410" max="4410" width="22.85546875" style="103" bestFit="1" customWidth="1"/>
    <col min="4411" max="4411" width="14.85546875" style="103" customWidth="1"/>
    <col min="4412" max="4412" width="17.140625" style="103" customWidth="1"/>
    <col min="4413" max="4413" width="13.42578125" style="103" customWidth="1"/>
    <col min="4414" max="4414" width="12.42578125" style="103" customWidth="1"/>
    <col min="4415" max="4415" width="15.85546875" style="103" customWidth="1"/>
    <col min="4416" max="4416" width="22.85546875" style="103" customWidth="1"/>
    <col min="4417" max="4417" width="9.140625" style="103"/>
    <col min="4418" max="4418" width="3.42578125" style="103" customWidth="1"/>
    <col min="4419" max="4419" width="23" style="103" customWidth="1"/>
    <col min="4420" max="4420" width="7" style="103" customWidth="1"/>
    <col min="4421" max="4421" width="6.85546875" style="103" customWidth="1"/>
    <col min="4422" max="4422" width="27.42578125" style="103" bestFit="1" customWidth="1"/>
    <col min="4423" max="4423" width="22.85546875" style="103" bestFit="1" customWidth="1"/>
    <col min="4424" max="4424" width="14.85546875" style="103" customWidth="1"/>
    <col min="4425" max="4425" width="17.140625" style="103" customWidth="1"/>
    <col min="4426" max="4426" width="13.42578125" style="103" customWidth="1"/>
    <col min="4427" max="4427" width="12.42578125" style="103" customWidth="1"/>
    <col min="4428" max="4428" width="15.85546875" style="103" customWidth="1"/>
    <col min="4429" max="4429" width="22.85546875" style="103" customWidth="1"/>
    <col min="4430" max="4430" width="9.140625" style="103"/>
    <col min="4431" max="4431" width="3.42578125" style="103" customWidth="1"/>
    <col min="4432" max="4432" width="23" style="103" customWidth="1"/>
    <col min="4433" max="4433" width="7" style="103" customWidth="1"/>
    <col min="4434" max="4434" width="6.85546875" style="103" customWidth="1"/>
    <col min="4435" max="4435" width="27.42578125" style="103" bestFit="1" customWidth="1"/>
    <col min="4436" max="4436" width="22.85546875" style="103" bestFit="1" customWidth="1"/>
    <col min="4437" max="4437" width="14.85546875" style="103" customWidth="1"/>
    <col min="4438" max="4438" width="17.140625" style="103" customWidth="1"/>
    <col min="4439" max="4439" width="13.42578125" style="103" customWidth="1"/>
    <col min="4440" max="4440" width="12.42578125" style="103" customWidth="1"/>
    <col min="4441" max="4441" width="15.85546875" style="103" customWidth="1"/>
    <col min="4442" max="4442" width="22.85546875" style="103" customWidth="1"/>
    <col min="4443" max="4443" width="9.140625" style="103"/>
    <col min="4444" max="4444" width="3.42578125" style="103" customWidth="1"/>
    <col min="4445" max="4445" width="23" style="103" customWidth="1"/>
    <col min="4446" max="4446" width="7" style="103" customWidth="1"/>
    <col min="4447" max="4447" width="6.85546875" style="103" customWidth="1"/>
    <col min="4448" max="4448" width="27.42578125" style="103" bestFit="1" customWidth="1"/>
    <col min="4449" max="4449" width="22.85546875" style="103" bestFit="1" customWidth="1"/>
    <col min="4450" max="4450" width="14.85546875" style="103" customWidth="1"/>
    <col min="4451" max="4451" width="17.140625" style="103" customWidth="1"/>
    <col min="4452" max="4452" width="13.42578125" style="103" customWidth="1"/>
    <col min="4453" max="4453" width="12.42578125" style="103" customWidth="1"/>
    <col min="4454" max="4454" width="15.85546875" style="103" customWidth="1"/>
    <col min="4455" max="4455" width="22.85546875" style="103" customWidth="1"/>
    <col min="4456" max="4456" width="9.140625" style="103"/>
    <col min="4457" max="4457" width="3.42578125" style="103" customWidth="1"/>
    <col min="4458" max="4458" width="23" style="103" customWidth="1"/>
    <col min="4459" max="4459" width="7" style="103" customWidth="1"/>
    <col min="4460" max="4460" width="6.85546875" style="103" customWidth="1"/>
    <col min="4461" max="4461" width="27.42578125" style="103" bestFit="1" customWidth="1"/>
    <col min="4462" max="4462" width="22.85546875" style="103" bestFit="1" customWidth="1"/>
    <col min="4463" max="4463" width="14.85546875" style="103" customWidth="1"/>
    <col min="4464" max="4464" width="17.140625" style="103" customWidth="1"/>
    <col min="4465" max="4465" width="13.42578125" style="103" customWidth="1"/>
    <col min="4466" max="4466" width="12.42578125" style="103" customWidth="1"/>
    <col min="4467" max="4467" width="15.85546875" style="103" customWidth="1"/>
    <col min="4468" max="4468" width="22.85546875" style="103" customWidth="1"/>
    <col min="4469" max="4608" width="9.140625" style="103"/>
    <col min="4609" max="4609" width="3.42578125" style="103" customWidth="1"/>
    <col min="4610" max="4610" width="23" style="103" customWidth="1"/>
    <col min="4611" max="4611" width="7" style="103" customWidth="1"/>
    <col min="4612" max="4612" width="6.85546875" style="103" customWidth="1"/>
    <col min="4613" max="4613" width="27.42578125" style="103" bestFit="1" customWidth="1"/>
    <col min="4614" max="4614" width="22.85546875" style="103" bestFit="1" customWidth="1"/>
    <col min="4615" max="4615" width="14.85546875" style="103" customWidth="1"/>
    <col min="4616" max="4616" width="17.140625" style="103" customWidth="1"/>
    <col min="4617" max="4617" width="13.42578125" style="103" customWidth="1"/>
    <col min="4618" max="4618" width="12.42578125" style="103" customWidth="1"/>
    <col min="4619" max="4619" width="15.85546875" style="103" customWidth="1"/>
    <col min="4620" max="4620" width="22.85546875" style="103" customWidth="1"/>
    <col min="4621" max="4621" width="9.140625" style="103"/>
    <col min="4622" max="4622" width="3.42578125" style="103" customWidth="1"/>
    <col min="4623" max="4623" width="23" style="103" customWidth="1"/>
    <col min="4624" max="4624" width="7" style="103" customWidth="1"/>
    <col min="4625" max="4625" width="6.85546875" style="103" customWidth="1"/>
    <col min="4626" max="4626" width="27.42578125" style="103" bestFit="1" customWidth="1"/>
    <col min="4627" max="4627" width="22.85546875" style="103" bestFit="1" customWidth="1"/>
    <col min="4628" max="4628" width="14.85546875" style="103" customWidth="1"/>
    <col min="4629" max="4629" width="17.140625" style="103" customWidth="1"/>
    <col min="4630" max="4630" width="13.42578125" style="103" customWidth="1"/>
    <col min="4631" max="4631" width="12.42578125" style="103" customWidth="1"/>
    <col min="4632" max="4632" width="15.85546875" style="103" customWidth="1"/>
    <col min="4633" max="4633" width="22.85546875" style="103" customWidth="1"/>
    <col min="4634" max="4634" width="9.140625" style="103"/>
    <col min="4635" max="4635" width="3.42578125" style="103" customWidth="1"/>
    <col min="4636" max="4636" width="23" style="103" customWidth="1"/>
    <col min="4637" max="4637" width="7" style="103" customWidth="1"/>
    <col min="4638" max="4638" width="6.85546875" style="103" customWidth="1"/>
    <col min="4639" max="4639" width="27.42578125" style="103" bestFit="1" customWidth="1"/>
    <col min="4640" max="4640" width="22.85546875" style="103" bestFit="1" customWidth="1"/>
    <col min="4641" max="4641" width="14.85546875" style="103" customWidth="1"/>
    <col min="4642" max="4642" width="17.140625" style="103" customWidth="1"/>
    <col min="4643" max="4643" width="13.42578125" style="103" customWidth="1"/>
    <col min="4644" max="4644" width="12.42578125" style="103" customWidth="1"/>
    <col min="4645" max="4645" width="15.85546875" style="103" customWidth="1"/>
    <col min="4646" max="4646" width="22.85546875" style="103" customWidth="1"/>
    <col min="4647" max="4647" width="9.140625" style="103"/>
    <col min="4648" max="4648" width="3.42578125" style="103" customWidth="1"/>
    <col min="4649" max="4649" width="23" style="103" customWidth="1"/>
    <col min="4650" max="4650" width="7" style="103" customWidth="1"/>
    <col min="4651" max="4651" width="6.85546875" style="103" customWidth="1"/>
    <col min="4652" max="4652" width="27.42578125" style="103" bestFit="1" customWidth="1"/>
    <col min="4653" max="4653" width="22.85546875" style="103" bestFit="1" customWidth="1"/>
    <col min="4654" max="4654" width="14.85546875" style="103" customWidth="1"/>
    <col min="4655" max="4655" width="17.140625" style="103" customWidth="1"/>
    <col min="4656" max="4656" width="13.42578125" style="103" customWidth="1"/>
    <col min="4657" max="4657" width="12.42578125" style="103" customWidth="1"/>
    <col min="4658" max="4658" width="15.85546875" style="103" customWidth="1"/>
    <col min="4659" max="4659" width="22.85546875" style="103" customWidth="1"/>
    <col min="4660" max="4660" width="9.140625" style="103"/>
    <col min="4661" max="4661" width="3.42578125" style="103" customWidth="1"/>
    <col min="4662" max="4662" width="23" style="103" customWidth="1"/>
    <col min="4663" max="4663" width="7" style="103" customWidth="1"/>
    <col min="4664" max="4664" width="6.85546875" style="103" customWidth="1"/>
    <col min="4665" max="4665" width="27.42578125" style="103" bestFit="1" customWidth="1"/>
    <col min="4666" max="4666" width="22.85546875" style="103" bestFit="1" customWidth="1"/>
    <col min="4667" max="4667" width="14.85546875" style="103" customWidth="1"/>
    <col min="4668" max="4668" width="17.140625" style="103" customWidth="1"/>
    <col min="4669" max="4669" width="13.42578125" style="103" customWidth="1"/>
    <col min="4670" max="4670" width="12.42578125" style="103" customWidth="1"/>
    <col min="4671" max="4671" width="15.85546875" style="103" customWidth="1"/>
    <col min="4672" max="4672" width="22.85546875" style="103" customWidth="1"/>
    <col min="4673" max="4673" width="9.140625" style="103"/>
    <col min="4674" max="4674" width="3.42578125" style="103" customWidth="1"/>
    <col min="4675" max="4675" width="23" style="103" customWidth="1"/>
    <col min="4676" max="4676" width="7" style="103" customWidth="1"/>
    <col min="4677" max="4677" width="6.85546875" style="103" customWidth="1"/>
    <col min="4678" max="4678" width="27.42578125" style="103" bestFit="1" customWidth="1"/>
    <col min="4679" max="4679" width="22.85546875" style="103" bestFit="1" customWidth="1"/>
    <col min="4680" max="4680" width="14.85546875" style="103" customWidth="1"/>
    <col min="4681" max="4681" width="17.140625" style="103" customWidth="1"/>
    <col min="4682" max="4682" width="13.42578125" style="103" customWidth="1"/>
    <col min="4683" max="4683" width="12.42578125" style="103" customWidth="1"/>
    <col min="4684" max="4684" width="15.85546875" style="103" customWidth="1"/>
    <col min="4685" max="4685" width="22.85546875" style="103" customWidth="1"/>
    <col min="4686" max="4686" width="9.140625" style="103"/>
    <col min="4687" max="4687" width="3.42578125" style="103" customWidth="1"/>
    <col min="4688" max="4688" width="23" style="103" customWidth="1"/>
    <col min="4689" max="4689" width="7" style="103" customWidth="1"/>
    <col min="4690" max="4690" width="6.85546875" style="103" customWidth="1"/>
    <col min="4691" max="4691" width="27.42578125" style="103" bestFit="1" customWidth="1"/>
    <col min="4692" max="4692" width="22.85546875" style="103" bestFit="1" customWidth="1"/>
    <col min="4693" max="4693" width="14.85546875" style="103" customWidth="1"/>
    <col min="4694" max="4694" width="17.140625" style="103" customWidth="1"/>
    <col min="4695" max="4695" width="13.42578125" style="103" customWidth="1"/>
    <col min="4696" max="4696" width="12.42578125" style="103" customWidth="1"/>
    <col min="4697" max="4697" width="15.85546875" style="103" customWidth="1"/>
    <col min="4698" max="4698" width="22.85546875" style="103" customWidth="1"/>
    <col min="4699" max="4699" width="9.140625" style="103"/>
    <col min="4700" max="4700" width="3.42578125" style="103" customWidth="1"/>
    <col min="4701" max="4701" width="23" style="103" customWidth="1"/>
    <col min="4702" max="4702" width="7" style="103" customWidth="1"/>
    <col min="4703" max="4703" width="6.85546875" style="103" customWidth="1"/>
    <col min="4704" max="4704" width="27.42578125" style="103" bestFit="1" customWidth="1"/>
    <col min="4705" max="4705" width="22.85546875" style="103" bestFit="1" customWidth="1"/>
    <col min="4706" max="4706" width="14.85546875" style="103" customWidth="1"/>
    <col min="4707" max="4707" width="17.140625" style="103" customWidth="1"/>
    <col min="4708" max="4708" width="13.42578125" style="103" customWidth="1"/>
    <col min="4709" max="4709" width="12.42578125" style="103" customWidth="1"/>
    <col min="4710" max="4710" width="15.85546875" style="103" customWidth="1"/>
    <col min="4711" max="4711" width="22.85546875" style="103" customWidth="1"/>
    <col min="4712" max="4712" width="9.140625" style="103"/>
    <col min="4713" max="4713" width="3.42578125" style="103" customWidth="1"/>
    <col min="4714" max="4714" width="23" style="103" customWidth="1"/>
    <col min="4715" max="4715" width="7" style="103" customWidth="1"/>
    <col min="4716" max="4716" width="6.85546875" style="103" customWidth="1"/>
    <col min="4717" max="4717" width="27.42578125" style="103" bestFit="1" customWidth="1"/>
    <col min="4718" max="4718" width="22.85546875" style="103" bestFit="1" customWidth="1"/>
    <col min="4719" max="4719" width="14.85546875" style="103" customWidth="1"/>
    <col min="4720" max="4720" width="17.140625" style="103" customWidth="1"/>
    <col min="4721" max="4721" width="13.42578125" style="103" customWidth="1"/>
    <col min="4722" max="4722" width="12.42578125" style="103" customWidth="1"/>
    <col min="4723" max="4723" width="15.85546875" style="103" customWidth="1"/>
    <col min="4724" max="4724" width="22.85546875" style="103" customWidth="1"/>
    <col min="4725" max="4864" width="9.140625" style="103"/>
    <col min="4865" max="4865" width="3.42578125" style="103" customWidth="1"/>
    <col min="4866" max="4866" width="23" style="103" customWidth="1"/>
    <col min="4867" max="4867" width="7" style="103" customWidth="1"/>
    <col min="4868" max="4868" width="6.85546875" style="103" customWidth="1"/>
    <col min="4869" max="4869" width="27.42578125" style="103" bestFit="1" customWidth="1"/>
    <col min="4870" max="4870" width="22.85546875" style="103" bestFit="1" customWidth="1"/>
    <col min="4871" max="4871" width="14.85546875" style="103" customWidth="1"/>
    <col min="4872" max="4872" width="17.140625" style="103" customWidth="1"/>
    <col min="4873" max="4873" width="13.42578125" style="103" customWidth="1"/>
    <col min="4874" max="4874" width="12.42578125" style="103" customWidth="1"/>
    <col min="4875" max="4875" width="15.85546875" style="103" customWidth="1"/>
    <col min="4876" max="4876" width="22.85546875" style="103" customWidth="1"/>
    <col min="4877" max="4877" width="9.140625" style="103"/>
    <col min="4878" max="4878" width="3.42578125" style="103" customWidth="1"/>
    <col min="4879" max="4879" width="23" style="103" customWidth="1"/>
    <col min="4880" max="4880" width="7" style="103" customWidth="1"/>
    <col min="4881" max="4881" width="6.85546875" style="103" customWidth="1"/>
    <col min="4882" max="4882" width="27.42578125" style="103" bestFit="1" customWidth="1"/>
    <col min="4883" max="4883" width="22.85546875" style="103" bestFit="1" customWidth="1"/>
    <col min="4884" max="4884" width="14.85546875" style="103" customWidth="1"/>
    <col min="4885" max="4885" width="17.140625" style="103" customWidth="1"/>
    <col min="4886" max="4886" width="13.42578125" style="103" customWidth="1"/>
    <col min="4887" max="4887" width="12.42578125" style="103" customWidth="1"/>
    <col min="4888" max="4888" width="15.85546875" style="103" customWidth="1"/>
    <col min="4889" max="4889" width="22.85546875" style="103" customWidth="1"/>
    <col min="4890" max="4890" width="9.140625" style="103"/>
    <col min="4891" max="4891" width="3.42578125" style="103" customWidth="1"/>
    <col min="4892" max="4892" width="23" style="103" customWidth="1"/>
    <col min="4893" max="4893" width="7" style="103" customWidth="1"/>
    <col min="4894" max="4894" width="6.85546875" style="103" customWidth="1"/>
    <col min="4895" max="4895" width="27.42578125" style="103" bestFit="1" customWidth="1"/>
    <col min="4896" max="4896" width="22.85546875" style="103" bestFit="1" customWidth="1"/>
    <col min="4897" max="4897" width="14.85546875" style="103" customWidth="1"/>
    <col min="4898" max="4898" width="17.140625" style="103" customWidth="1"/>
    <col min="4899" max="4899" width="13.42578125" style="103" customWidth="1"/>
    <col min="4900" max="4900" width="12.42578125" style="103" customWidth="1"/>
    <col min="4901" max="4901" width="15.85546875" style="103" customWidth="1"/>
    <col min="4902" max="4902" width="22.85546875" style="103" customWidth="1"/>
    <col min="4903" max="4903" width="9.140625" style="103"/>
    <col min="4904" max="4904" width="3.42578125" style="103" customWidth="1"/>
    <col min="4905" max="4905" width="23" style="103" customWidth="1"/>
    <col min="4906" max="4906" width="7" style="103" customWidth="1"/>
    <col min="4907" max="4907" width="6.85546875" style="103" customWidth="1"/>
    <col min="4908" max="4908" width="27.42578125" style="103" bestFit="1" customWidth="1"/>
    <col min="4909" max="4909" width="22.85546875" style="103" bestFit="1" customWidth="1"/>
    <col min="4910" max="4910" width="14.85546875" style="103" customWidth="1"/>
    <col min="4911" max="4911" width="17.140625" style="103" customWidth="1"/>
    <col min="4912" max="4912" width="13.42578125" style="103" customWidth="1"/>
    <col min="4913" max="4913" width="12.42578125" style="103" customWidth="1"/>
    <col min="4914" max="4914" width="15.85546875" style="103" customWidth="1"/>
    <col min="4915" max="4915" width="22.85546875" style="103" customWidth="1"/>
    <col min="4916" max="4916" width="9.140625" style="103"/>
    <col min="4917" max="4917" width="3.42578125" style="103" customWidth="1"/>
    <col min="4918" max="4918" width="23" style="103" customWidth="1"/>
    <col min="4919" max="4919" width="7" style="103" customWidth="1"/>
    <col min="4920" max="4920" width="6.85546875" style="103" customWidth="1"/>
    <col min="4921" max="4921" width="27.42578125" style="103" bestFit="1" customWidth="1"/>
    <col min="4922" max="4922" width="22.85546875" style="103" bestFit="1" customWidth="1"/>
    <col min="4923" max="4923" width="14.85546875" style="103" customWidth="1"/>
    <col min="4924" max="4924" width="17.140625" style="103" customWidth="1"/>
    <col min="4925" max="4925" width="13.42578125" style="103" customWidth="1"/>
    <col min="4926" max="4926" width="12.42578125" style="103" customWidth="1"/>
    <col min="4927" max="4927" width="15.85546875" style="103" customWidth="1"/>
    <col min="4928" max="4928" width="22.85546875" style="103" customWidth="1"/>
    <col min="4929" max="4929" width="9.140625" style="103"/>
    <col min="4930" max="4930" width="3.42578125" style="103" customWidth="1"/>
    <col min="4931" max="4931" width="23" style="103" customWidth="1"/>
    <col min="4932" max="4932" width="7" style="103" customWidth="1"/>
    <col min="4933" max="4933" width="6.85546875" style="103" customWidth="1"/>
    <col min="4934" max="4934" width="27.42578125" style="103" bestFit="1" customWidth="1"/>
    <col min="4935" max="4935" width="22.85546875" style="103" bestFit="1" customWidth="1"/>
    <col min="4936" max="4936" width="14.85546875" style="103" customWidth="1"/>
    <col min="4937" max="4937" width="17.140625" style="103" customWidth="1"/>
    <col min="4938" max="4938" width="13.42578125" style="103" customWidth="1"/>
    <col min="4939" max="4939" width="12.42578125" style="103" customWidth="1"/>
    <col min="4940" max="4940" width="15.85546875" style="103" customWidth="1"/>
    <col min="4941" max="4941" width="22.85546875" style="103" customWidth="1"/>
    <col min="4942" max="4942" width="9.140625" style="103"/>
    <col min="4943" max="4943" width="3.42578125" style="103" customWidth="1"/>
    <col min="4944" max="4944" width="23" style="103" customWidth="1"/>
    <col min="4945" max="4945" width="7" style="103" customWidth="1"/>
    <col min="4946" max="4946" width="6.85546875" style="103" customWidth="1"/>
    <col min="4947" max="4947" width="27.42578125" style="103" bestFit="1" customWidth="1"/>
    <col min="4948" max="4948" width="22.85546875" style="103" bestFit="1" customWidth="1"/>
    <col min="4949" max="4949" width="14.85546875" style="103" customWidth="1"/>
    <col min="4950" max="4950" width="17.140625" style="103" customWidth="1"/>
    <col min="4951" max="4951" width="13.42578125" style="103" customWidth="1"/>
    <col min="4952" max="4952" width="12.42578125" style="103" customWidth="1"/>
    <col min="4953" max="4953" width="15.85546875" style="103" customWidth="1"/>
    <col min="4954" max="4954" width="22.85546875" style="103" customWidth="1"/>
    <col min="4955" max="4955" width="9.140625" style="103"/>
    <col min="4956" max="4956" width="3.42578125" style="103" customWidth="1"/>
    <col min="4957" max="4957" width="23" style="103" customWidth="1"/>
    <col min="4958" max="4958" width="7" style="103" customWidth="1"/>
    <col min="4959" max="4959" width="6.85546875" style="103" customWidth="1"/>
    <col min="4960" max="4960" width="27.42578125" style="103" bestFit="1" customWidth="1"/>
    <col min="4961" max="4961" width="22.85546875" style="103" bestFit="1" customWidth="1"/>
    <col min="4962" max="4962" width="14.85546875" style="103" customWidth="1"/>
    <col min="4963" max="4963" width="17.140625" style="103" customWidth="1"/>
    <col min="4964" max="4964" width="13.42578125" style="103" customWidth="1"/>
    <col min="4965" max="4965" width="12.42578125" style="103" customWidth="1"/>
    <col min="4966" max="4966" width="15.85546875" style="103" customWidth="1"/>
    <col min="4967" max="4967" width="22.85546875" style="103" customWidth="1"/>
    <col min="4968" max="4968" width="9.140625" style="103"/>
    <col min="4969" max="4969" width="3.42578125" style="103" customWidth="1"/>
    <col min="4970" max="4970" width="23" style="103" customWidth="1"/>
    <col min="4971" max="4971" width="7" style="103" customWidth="1"/>
    <col min="4972" max="4972" width="6.85546875" style="103" customWidth="1"/>
    <col min="4973" max="4973" width="27.42578125" style="103" bestFit="1" customWidth="1"/>
    <col min="4974" max="4974" width="22.85546875" style="103" bestFit="1" customWidth="1"/>
    <col min="4975" max="4975" width="14.85546875" style="103" customWidth="1"/>
    <col min="4976" max="4976" width="17.140625" style="103" customWidth="1"/>
    <col min="4977" max="4977" width="13.42578125" style="103" customWidth="1"/>
    <col min="4978" max="4978" width="12.42578125" style="103" customWidth="1"/>
    <col min="4979" max="4979" width="15.85546875" style="103" customWidth="1"/>
    <col min="4980" max="4980" width="22.85546875" style="103" customWidth="1"/>
    <col min="4981" max="5120" width="9.140625" style="103"/>
    <col min="5121" max="5121" width="3.42578125" style="103" customWidth="1"/>
    <col min="5122" max="5122" width="23" style="103" customWidth="1"/>
    <col min="5123" max="5123" width="7" style="103" customWidth="1"/>
    <col min="5124" max="5124" width="6.85546875" style="103" customWidth="1"/>
    <col min="5125" max="5125" width="27.42578125" style="103" bestFit="1" customWidth="1"/>
    <col min="5126" max="5126" width="22.85546875" style="103" bestFit="1" customWidth="1"/>
    <col min="5127" max="5127" width="14.85546875" style="103" customWidth="1"/>
    <col min="5128" max="5128" width="17.140625" style="103" customWidth="1"/>
    <col min="5129" max="5129" width="13.42578125" style="103" customWidth="1"/>
    <col min="5130" max="5130" width="12.42578125" style="103" customWidth="1"/>
    <col min="5131" max="5131" width="15.85546875" style="103" customWidth="1"/>
    <col min="5132" max="5132" width="22.85546875" style="103" customWidth="1"/>
    <col min="5133" max="5133" width="9.140625" style="103"/>
    <col min="5134" max="5134" width="3.42578125" style="103" customWidth="1"/>
    <col min="5135" max="5135" width="23" style="103" customWidth="1"/>
    <col min="5136" max="5136" width="7" style="103" customWidth="1"/>
    <col min="5137" max="5137" width="6.85546875" style="103" customWidth="1"/>
    <col min="5138" max="5138" width="27.42578125" style="103" bestFit="1" customWidth="1"/>
    <col min="5139" max="5139" width="22.85546875" style="103" bestFit="1" customWidth="1"/>
    <col min="5140" max="5140" width="14.85546875" style="103" customWidth="1"/>
    <col min="5141" max="5141" width="17.140625" style="103" customWidth="1"/>
    <col min="5142" max="5142" width="13.42578125" style="103" customWidth="1"/>
    <col min="5143" max="5143" width="12.42578125" style="103" customWidth="1"/>
    <col min="5144" max="5144" width="15.85546875" style="103" customWidth="1"/>
    <col min="5145" max="5145" width="22.85546875" style="103" customWidth="1"/>
    <col min="5146" max="5146" width="9.140625" style="103"/>
    <col min="5147" max="5147" width="3.42578125" style="103" customWidth="1"/>
    <col min="5148" max="5148" width="23" style="103" customWidth="1"/>
    <col min="5149" max="5149" width="7" style="103" customWidth="1"/>
    <col min="5150" max="5150" width="6.85546875" style="103" customWidth="1"/>
    <col min="5151" max="5151" width="27.42578125" style="103" bestFit="1" customWidth="1"/>
    <col min="5152" max="5152" width="22.85546875" style="103" bestFit="1" customWidth="1"/>
    <col min="5153" max="5153" width="14.85546875" style="103" customWidth="1"/>
    <col min="5154" max="5154" width="17.140625" style="103" customWidth="1"/>
    <col min="5155" max="5155" width="13.42578125" style="103" customWidth="1"/>
    <col min="5156" max="5156" width="12.42578125" style="103" customWidth="1"/>
    <col min="5157" max="5157" width="15.85546875" style="103" customWidth="1"/>
    <col min="5158" max="5158" width="22.85546875" style="103" customWidth="1"/>
    <col min="5159" max="5159" width="9.140625" style="103"/>
    <col min="5160" max="5160" width="3.42578125" style="103" customWidth="1"/>
    <col min="5161" max="5161" width="23" style="103" customWidth="1"/>
    <col min="5162" max="5162" width="7" style="103" customWidth="1"/>
    <col min="5163" max="5163" width="6.85546875" style="103" customWidth="1"/>
    <col min="5164" max="5164" width="27.42578125" style="103" bestFit="1" customWidth="1"/>
    <col min="5165" max="5165" width="22.85546875" style="103" bestFit="1" customWidth="1"/>
    <col min="5166" max="5166" width="14.85546875" style="103" customWidth="1"/>
    <col min="5167" max="5167" width="17.140625" style="103" customWidth="1"/>
    <col min="5168" max="5168" width="13.42578125" style="103" customWidth="1"/>
    <col min="5169" max="5169" width="12.42578125" style="103" customWidth="1"/>
    <col min="5170" max="5170" width="15.85546875" style="103" customWidth="1"/>
    <col min="5171" max="5171" width="22.85546875" style="103" customWidth="1"/>
    <col min="5172" max="5172" width="9.140625" style="103"/>
    <col min="5173" max="5173" width="3.42578125" style="103" customWidth="1"/>
    <col min="5174" max="5174" width="23" style="103" customWidth="1"/>
    <col min="5175" max="5175" width="7" style="103" customWidth="1"/>
    <col min="5176" max="5176" width="6.85546875" style="103" customWidth="1"/>
    <col min="5177" max="5177" width="27.42578125" style="103" bestFit="1" customWidth="1"/>
    <col min="5178" max="5178" width="22.85546875" style="103" bestFit="1" customWidth="1"/>
    <col min="5179" max="5179" width="14.85546875" style="103" customWidth="1"/>
    <col min="5180" max="5180" width="17.140625" style="103" customWidth="1"/>
    <col min="5181" max="5181" width="13.42578125" style="103" customWidth="1"/>
    <col min="5182" max="5182" width="12.42578125" style="103" customWidth="1"/>
    <col min="5183" max="5183" width="15.85546875" style="103" customWidth="1"/>
    <col min="5184" max="5184" width="22.85546875" style="103" customWidth="1"/>
    <col min="5185" max="5185" width="9.140625" style="103"/>
    <col min="5186" max="5186" width="3.42578125" style="103" customWidth="1"/>
    <col min="5187" max="5187" width="23" style="103" customWidth="1"/>
    <col min="5188" max="5188" width="7" style="103" customWidth="1"/>
    <col min="5189" max="5189" width="6.85546875" style="103" customWidth="1"/>
    <col min="5190" max="5190" width="27.42578125" style="103" bestFit="1" customWidth="1"/>
    <col min="5191" max="5191" width="22.85546875" style="103" bestFit="1" customWidth="1"/>
    <col min="5192" max="5192" width="14.85546875" style="103" customWidth="1"/>
    <col min="5193" max="5193" width="17.140625" style="103" customWidth="1"/>
    <col min="5194" max="5194" width="13.42578125" style="103" customWidth="1"/>
    <col min="5195" max="5195" width="12.42578125" style="103" customWidth="1"/>
    <col min="5196" max="5196" width="15.85546875" style="103" customWidth="1"/>
    <col min="5197" max="5197" width="22.85546875" style="103" customWidth="1"/>
    <col min="5198" max="5198" width="9.140625" style="103"/>
    <col min="5199" max="5199" width="3.42578125" style="103" customWidth="1"/>
    <col min="5200" max="5200" width="23" style="103" customWidth="1"/>
    <col min="5201" max="5201" width="7" style="103" customWidth="1"/>
    <col min="5202" max="5202" width="6.85546875" style="103" customWidth="1"/>
    <col min="5203" max="5203" width="27.42578125" style="103" bestFit="1" customWidth="1"/>
    <col min="5204" max="5204" width="22.85546875" style="103" bestFit="1" customWidth="1"/>
    <col min="5205" max="5205" width="14.85546875" style="103" customWidth="1"/>
    <col min="5206" max="5206" width="17.140625" style="103" customWidth="1"/>
    <col min="5207" max="5207" width="13.42578125" style="103" customWidth="1"/>
    <col min="5208" max="5208" width="12.42578125" style="103" customWidth="1"/>
    <col min="5209" max="5209" width="15.85546875" style="103" customWidth="1"/>
    <col min="5210" max="5210" width="22.85546875" style="103" customWidth="1"/>
    <col min="5211" max="5211" width="9.140625" style="103"/>
    <col min="5212" max="5212" width="3.42578125" style="103" customWidth="1"/>
    <col min="5213" max="5213" width="23" style="103" customWidth="1"/>
    <col min="5214" max="5214" width="7" style="103" customWidth="1"/>
    <col min="5215" max="5215" width="6.85546875" style="103" customWidth="1"/>
    <col min="5216" max="5216" width="27.42578125" style="103" bestFit="1" customWidth="1"/>
    <col min="5217" max="5217" width="22.85546875" style="103" bestFit="1" customWidth="1"/>
    <col min="5218" max="5218" width="14.85546875" style="103" customWidth="1"/>
    <col min="5219" max="5219" width="17.140625" style="103" customWidth="1"/>
    <col min="5220" max="5220" width="13.42578125" style="103" customWidth="1"/>
    <col min="5221" max="5221" width="12.42578125" style="103" customWidth="1"/>
    <col min="5222" max="5222" width="15.85546875" style="103" customWidth="1"/>
    <col min="5223" max="5223" width="22.85546875" style="103" customWidth="1"/>
    <col min="5224" max="5224" width="9.140625" style="103"/>
    <col min="5225" max="5225" width="3.42578125" style="103" customWidth="1"/>
    <col min="5226" max="5226" width="23" style="103" customWidth="1"/>
    <col min="5227" max="5227" width="7" style="103" customWidth="1"/>
    <col min="5228" max="5228" width="6.85546875" style="103" customWidth="1"/>
    <col min="5229" max="5229" width="27.42578125" style="103" bestFit="1" customWidth="1"/>
    <col min="5230" max="5230" width="22.85546875" style="103" bestFit="1" customWidth="1"/>
    <col min="5231" max="5231" width="14.85546875" style="103" customWidth="1"/>
    <col min="5232" max="5232" width="17.140625" style="103" customWidth="1"/>
    <col min="5233" max="5233" width="13.42578125" style="103" customWidth="1"/>
    <col min="5234" max="5234" width="12.42578125" style="103" customWidth="1"/>
    <col min="5235" max="5235" width="15.85546875" style="103" customWidth="1"/>
    <col min="5236" max="5236" width="22.85546875" style="103" customWidth="1"/>
    <col min="5237" max="5376" width="9.140625" style="103"/>
    <col min="5377" max="5377" width="3.42578125" style="103" customWidth="1"/>
    <col min="5378" max="5378" width="23" style="103" customWidth="1"/>
    <col min="5379" max="5379" width="7" style="103" customWidth="1"/>
    <col min="5380" max="5380" width="6.85546875" style="103" customWidth="1"/>
    <col min="5381" max="5381" width="27.42578125" style="103" bestFit="1" customWidth="1"/>
    <col min="5382" max="5382" width="22.85546875" style="103" bestFit="1" customWidth="1"/>
    <col min="5383" max="5383" width="14.85546875" style="103" customWidth="1"/>
    <col min="5384" max="5384" width="17.140625" style="103" customWidth="1"/>
    <col min="5385" max="5385" width="13.42578125" style="103" customWidth="1"/>
    <col min="5386" max="5386" width="12.42578125" style="103" customWidth="1"/>
    <col min="5387" max="5387" width="15.85546875" style="103" customWidth="1"/>
    <col min="5388" max="5388" width="22.85546875" style="103" customWidth="1"/>
    <col min="5389" max="5389" width="9.140625" style="103"/>
    <col min="5390" max="5390" width="3.42578125" style="103" customWidth="1"/>
    <col min="5391" max="5391" width="23" style="103" customWidth="1"/>
    <col min="5392" max="5392" width="7" style="103" customWidth="1"/>
    <col min="5393" max="5393" width="6.85546875" style="103" customWidth="1"/>
    <col min="5394" max="5394" width="27.42578125" style="103" bestFit="1" customWidth="1"/>
    <col min="5395" max="5395" width="22.85546875" style="103" bestFit="1" customWidth="1"/>
    <col min="5396" max="5396" width="14.85546875" style="103" customWidth="1"/>
    <col min="5397" max="5397" width="17.140625" style="103" customWidth="1"/>
    <col min="5398" max="5398" width="13.42578125" style="103" customWidth="1"/>
    <col min="5399" max="5399" width="12.42578125" style="103" customWidth="1"/>
    <col min="5400" max="5400" width="15.85546875" style="103" customWidth="1"/>
    <col min="5401" max="5401" width="22.85546875" style="103" customWidth="1"/>
    <col min="5402" max="5402" width="9.140625" style="103"/>
    <col min="5403" max="5403" width="3.42578125" style="103" customWidth="1"/>
    <col min="5404" max="5404" width="23" style="103" customWidth="1"/>
    <col min="5405" max="5405" width="7" style="103" customWidth="1"/>
    <col min="5406" max="5406" width="6.85546875" style="103" customWidth="1"/>
    <col min="5407" max="5407" width="27.42578125" style="103" bestFit="1" customWidth="1"/>
    <col min="5408" max="5408" width="22.85546875" style="103" bestFit="1" customWidth="1"/>
    <col min="5409" max="5409" width="14.85546875" style="103" customWidth="1"/>
    <col min="5410" max="5410" width="17.140625" style="103" customWidth="1"/>
    <col min="5411" max="5411" width="13.42578125" style="103" customWidth="1"/>
    <col min="5412" max="5412" width="12.42578125" style="103" customWidth="1"/>
    <col min="5413" max="5413" width="15.85546875" style="103" customWidth="1"/>
    <col min="5414" max="5414" width="22.85546875" style="103" customWidth="1"/>
    <col min="5415" max="5415" width="9.140625" style="103"/>
    <col min="5416" max="5416" width="3.42578125" style="103" customWidth="1"/>
    <col min="5417" max="5417" width="23" style="103" customWidth="1"/>
    <col min="5418" max="5418" width="7" style="103" customWidth="1"/>
    <col min="5419" max="5419" width="6.85546875" style="103" customWidth="1"/>
    <col min="5420" max="5420" width="27.42578125" style="103" bestFit="1" customWidth="1"/>
    <col min="5421" max="5421" width="22.85546875" style="103" bestFit="1" customWidth="1"/>
    <col min="5422" max="5422" width="14.85546875" style="103" customWidth="1"/>
    <col min="5423" max="5423" width="17.140625" style="103" customWidth="1"/>
    <col min="5424" max="5424" width="13.42578125" style="103" customWidth="1"/>
    <col min="5425" max="5425" width="12.42578125" style="103" customWidth="1"/>
    <col min="5426" max="5426" width="15.85546875" style="103" customWidth="1"/>
    <col min="5427" max="5427" width="22.85546875" style="103" customWidth="1"/>
    <col min="5428" max="5428" width="9.140625" style="103"/>
    <col min="5429" max="5429" width="3.42578125" style="103" customWidth="1"/>
    <col min="5430" max="5430" width="23" style="103" customWidth="1"/>
    <col min="5431" max="5431" width="7" style="103" customWidth="1"/>
    <col min="5432" max="5432" width="6.85546875" style="103" customWidth="1"/>
    <col min="5433" max="5433" width="27.42578125" style="103" bestFit="1" customWidth="1"/>
    <col min="5434" max="5434" width="22.85546875" style="103" bestFit="1" customWidth="1"/>
    <col min="5435" max="5435" width="14.85546875" style="103" customWidth="1"/>
    <col min="5436" max="5436" width="17.140625" style="103" customWidth="1"/>
    <col min="5437" max="5437" width="13.42578125" style="103" customWidth="1"/>
    <col min="5438" max="5438" width="12.42578125" style="103" customWidth="1"/>
    <col min="5439" max="5439" width="15.85546875" style="103" customWidth="1"/>
    <col min="5440" max="5440" width="22.85546875" style="103" customWidth="1"/>
    <col min="5441" max="5441" width="9.140625" style="103"/>
    <col min="5442" max="5442" width="3.42578125" style="103" customWidth="1"/>
    <col min="5443" max="5443" width="23" style="103" customWidth="1"/>
    <col min="5444" max="5444" width="7" style="103" customWidth="1"/>
    <col min="5445" max="5445" width="6.85546875" style="103" customWidth="1"/>
    <col min="5446" max="5446" width="27.42578125" style="103" bestFit="1" customWidth="1"/>
    <col min="5447" max="5447" width="22.85546875" style="103" bestFit="1" customWidth="1"/>
    <col min="5448" max="5448" width="14.85546875" style="103" customWidth="1"/>
    <col min="5449" max="5449" width="17.140625" style="103" customWidth="1"/>
    <col min="5450" max="5450" width="13.42578125" style="103" customWidth="1"/>
    <col min="5451" max="5451" width="12.42578125" style="103" customWidth="1"/>
    <col min="5452" max="5452" width="15.85546875" style="103" customWidth="1"/>
    <col min="5453" max="5453" width="22.85546875" style="103" customWidth="1"/>
    <col min="5454" max="5454" width="9.140625" style="103"/>
    <col min="5455" max="5455" width="3.42578125" style="103" customWidth="1"/>
    <col min="5456" max="5456" width="23" style="103" customWidth="1"/>
    <col min="5457" max="5457" width="7" style="103" customWidth="1"/>
    <col min="5458" max="5458" width="6.85546875" style="103" customWidth="1"/>
    <col min="5459" max="5459" width="27.42578125" style="103" bestFit="1" customWidth="1"/>
    <col min="5460" max="5460" width="22.85546875" style="103" bestFit="1" customWidth="1"/>
    <col min="5461" max="5461" width="14.85546875" style="103" customWidth="1"/>
    <col min="5462" max="5462" width="17.140625" style="103" customWidth="1"/>
    <col min="5463" max="5463" width="13.42578125" style="103" customWidth="1"/>
    <col min="5464" max="5464" width="12.42578125" style="103" customWidth="1"/>
    <col min="5465" max="5465" width="15.85546875" style="103" customWidth="1"/>
    <col min="5466" max="5466" width="22.85546875" style="103" customWidth="1"/>
    <col min="5467" max="5467" width="9.140625" style="103"/>
    <col min="5468" max="5468" width="3.42578125" style="103" customWidth="1"/>
    <col min="5469" max="5469" width="23" style="103" customWidth="1"/>
    <col min="5470" max="5470" width="7" style="103" customWidth="1"/>
    <col min="5471" max="5471" width="6.85546875" style="103" customWidth="1"/>
    <col min="5472" max="5472" width="27.42578125" style="103" bestFit="1" customWidth="1"/>
    <col min="5473" max="5473" width="22.85546875" style="103" bestFit="1" customWidth="1"/>
    <col min="5474" max="5474" width="14.85546875" style="103" customWidth="1"/>
    <col min="5475" max="5475" width="17.140625" style="103" customWidth="1"/>
    <col min="5476" max="5476" width="13.42578125" style="103" customWidth="1"/>
    <col min="5477" max="5477" width="12.42578125" style="103" customWidth="1"/>
    <col min="5478" max="5478" width="15.85546875" style="103" customWidth="1"/>
    <col min="5479" max="5479" width="22.85546875" style="103" customWidth="1"/>
    <col min="5480" max="5480" width="9.140625" style="103"/>
    <col min="5481" max="5481" width="3.42578125" style="103" customWidth="1"/>
    <col min="5482" max="5482" width="23" style="103" customWidth="1"/>
    <col min="5483" max="5483" width="7" style="103" customWidth="1"/>
    <col min="5484" max="5484" width="6.85546875" style="103" customWidth="1"/>
    <col min="5485" max="5485" width="27.42578125" style="103" bestFit="1" customWidth="1"/>
    <col min="5486" max="5486" width="22.85546875" style="103" bestFit="1" customWidth="1"/>
    <col min="5487" max="5487" width="14.85546875" style="103" customWidth="1"/>
    <col min="5488" max="5488" width="17.140625" style="103" customWidth="1"/>
    <col min="5489" max="5489" width="13.42578125" style="103" customWidth="1"/>
    <col min="5490" max="5490" width="12.42578125" style="103" customWidth="1"/>
    <col min="5491" max="5491" width="15.85546875" style="103" customWidth="1"/>
    <col min="5492" max="5492" width="22.85546875" style="103" customWidth="1"/>
    <col min="5493" max="5632" width="9.140625" style="103"/>
    <col min="5633" max="5633" width="3.42578125" style="103" customWidth="1"/>
    <col min="5634" max="5634" width="23" style="103" customWidth="1"/>
    <col min="5635" max="5635" width="7" style="103" customWidth="1"/>
    <col min="5636" max="5636" width="6.85546875" style="103" customWidth="1"/>
    <col min="5637" max="5637" width="27.42578125" style="103" bestFit="1" customWidth="1"/>
    <col min="5638" max="5638" width="22.85546875" style="103" bestFit="1" customWidth="1"/>
    <col min="5639" max="5639" width="14.85546875" style="103" customWidth="1"/>
    <col min="5640" max="5640" width="17.140625" style="103" customWidth="1"/>
    <col min="5641" max="5641" width="13.42578125" style="103" customWidth="1"/>
    <col min="5642" max="5642" width="12.42578125" style="103" customWidth="1"/>
    <col min="5643" max="5643" width="15.85546875" style="103" customWidth="1"/>
    <col min="5644" max="5644" width="22.85546875" style="103" customWidth="1"/>
    <col min="5645" max="5645" width="9.140625" style="103"/>
    <col min="5646" max="5646" width="3.42578125" style="103" customWidth="1"/>
    <col min="5647" max="5647" width="23" style="103" customWidth="1"/>
    <col min="5648" max="5648" width="7" style="103" customWidth="1"/>
    <col min="5649" max="5649" width="6.85546875" style="103" customWidth="1"/>
    <col min="5650" max="5650" width="27.42578125" style="103" bestFit="1" customWidth="1"/>
    <col min="5651" max="5651" width="22.85546875" style="103" bestFit="1" customWidth="1"/>
    <col min="5652" max="5652" width="14.85546875" style="103" customWidth="1"/>
    <col min="5653" max="5653" width="17.140625" style="103" customWidth="1"/>
    <col min="5654" max="5654" width="13.42578125" style="103" customWidth="1"/>
    <col min="5655" max="5655" width="12.42578125" style="103" customWidth="1"/>
    <col min="5656" max="5656" width="15.85546875" style="103" customWidth="1"/>
    <col min="5657" max="5657" width="22.85546875" style="103" customWidth="1"/>
    <col min="5658" max="5658" width="9.140625" style="103"/>
    <col min="5659" max="5659" width="3.42578125" style="103" customWidth="1"/>
    <col min="5660" max="5660" width="23" style="103" customWidth="1"/>
    <col min="5661" max="5661" width="7" style="103" customWidth="1"/>
    <col min="5662" max="5662" width="6.85546875" style="103" customWidth="1"/>
    <col min="5663" max="5663" width="27.42578125" style="103" bestFit="1" customWidth="1"/>
    <col min="5664" max="5664" width="22.85546875" style="103" bestFit="1" customWidth="1"/>
    <col min="5665" max="5665" width="14.85546875" style="103" customWidth="1"/>
    <col min="5666" max="5666" width="17.140625" style="103" customWidth="1"/>
    <col min="5667" max="5667" width="13.42578125" style="103" customWidth="1"/>
    <col min="5668" max="5668" width="12.42578125" style="103" customWidth="1"/>
    <col min="5669" max="5669" width="15.85546875" style="103" customWidth="1"/>
    <col min="5670" max="5670" width="22.85546875" style="103" customWidth="1"/>
    <col min="5671" max="5671" width="9.140625" style="103"/>
    <col min="5672" max="5672" width="3.42578125" style="103" customWidth="1"/>
    <col min="5673" max="5673" width="23" style="103" customWidth="1"/>
    <col min="5674" max="5674" width="7" style="103" customWidth="1"/>
    <col min="5675" max="5675" width="6.85546875" style="103" customWidth="1"/>
    <col min="5676" max="5676" width="27.42578125" style="103" bestFit="1" customWidth="1"/>
    <col min="5677" max="5677" width="22.85546875" style="103" bestFit="1" customWidth="1"/>
    <col min="5678" max="5678" width="14.85546875" style="103" customWidth="1"/>
    <col min="5679" max="5679" width="17.140625" style="103" customWidth="1"/>
    <col min="5680" max="5680" width="13.42578125" style="103" customWidth="1"/>
    <col min="5681" max="5681" width="12.42578125" style="103" customWidth="1"/>
    <col min="5682" max="5682" width="15.85546875" style="103" customWidth="1"/>
    <col min="5683" max="5683" width="22.85546875" style="103" customWidth="1"/>
    <col min="5684" max="5684" width="9.140625" style="103"/>
    <col min="5685" max="5685" width="3.42578125" style="103" customWidth="1"/>
    <col min="5686" max="5686" width="23" style="103" customWidth="1"/>
    <col min="5687" max="5687" width="7" style="103" customWidth="1"/>
    <col min="5688" max="5688" width="6.85546875" style="103" customWidth="1"/>
    <col min="5689" max="5689" width="27.42578125" style="103" bestFit="1" customWidth="1"/>
    <col min="5690" max="5690" width="22.85546875" style="103" bestFit="1" customWidth="1"/>
    <col min="5691" max="5691" width="14.85546875" style="103" customWidth="1"/>
    <col min="5692" max="5692" width="17.140625" style="103" customWidth="1"/>
    <col min="5693" max="5693" width="13.42578125" style="103" customWidth="1"/>
    <col min="5694" max="5694" width="12.42578125" style="103" customWidth="1"/>
    <col min="5695" max="5695" width="15.85546875" style="103" customWidth="1"/>
    <col min="5696" max="5696" width="22.85546875" style="103" customWidth="1"/>
    <col min="5697" max="5697" width="9.140625" style="103"/>
    <col min="5698" max="5698" width="3.42578125" style="103" customWidth="1"/>
    <col min="5699" max="5699" width="23" style="103" customWidth="1"/>
    <col min="5700" max="5700" width="7" style="103" customWidth="1"/>
    <col min="5701" max="5701" width="6.85546875" style="103" customWidth="1"/>
    <col min="5702" max="5702" width="27.42578125" style="103" bestFit="1" customWidth="1"/>
    <col min="5703" max="5703" width="22.85546875" style="103" bestFit="1" customWidth="1"/>
    <col min="5704" max="5704" width="14.85546875" style="103" customWidth="1"/>
    <col min="5705" max="5705" width="17.140625" style="103" customWidth="1"/>
    <col min="5706" max="5706" width="13.42578125" style="103" customWidth="1"/>
    <col min="5707" max="5707" width="12.42578125" style="103" customWidth="1"/>
    <col min="5708" max="5708" width="15.85546875" style="103" customWidth="1"/>
    <col min="5709" max="5709" width="22.85546875" style="103" customWidth="1"/>
    <col min="5710" max="5710" width="9.140625" style="103"/>
    <col min="5711" max="5711" width="3.42578125" style="103" customWidth="1"/>
    <col min="5712" max="5712" width="23" style="103" customWidth="1"/>
    <col min="5713" max="5713" width="7" style="103" customWidth="1"/>
    <col min="5714" max="5714" width="6.85546875" style="103" customWidth="1"/>
    <col min="5715" max="5715" width="27.42578125" style="103" bestFit="1" customWidth="1"/>
    <col min="5716" max="5716" width="22.85546875" style="103" bestFit="1" customWidth="1"/>
    <col min="5717" max="5717" width="14.85546875" style="103" customWidth="1"/>
    <col min="5718" max="5718" width="17.140625" style="103" customWidth="1"/>
    <col min="5719" max="5719" width="13.42578125" style="103" customWidth="1"/>
    <col min="5720" max="5720" width="12.42578125" style="103" customWidth="1"/>
    <col min="5721" max="5721" width="15.85546875" style="103" customWidth="1"/>
    <col min="5722" max="5722" width="22.85546875" style="103" customWidth="1"/>
    <col min="5723" max="5723" width="9.140625" style="103"/>
    <col min="5724" max="5724" width="3.42578125" style="103" customWidth="1"/>
    <col min="5725" max="5725" width="23" style="103" customWidth="1"/>
    <col min="5726" max="5726" width="7" style="103" customWidth="1"/>
    <col min="5727" max="5727" width="6.85546875" style="103" customWidth="1"/>
    <col min="5728" max="5728" width="27.42578125" style="103" bestFit="1" customWidth="1"/>
    <col min="5729" max="5729" width="22.85546875" style="103" bestFit="1" customWidth="1"/>
    <col min="5730" max="5730" width="14.85546875" style="103" customWidth="1"/>
    <col min="5731" max="5731" width="17.140625" style="103" customWidth="1"/>
    <col min="5732" max="5732" width="13.42578125" style="103" customWidth="1"/>
    <col min="5733" max="5733" width="12.42578125" style="103" customWidth="1"/>
    <col min="5734" max="5734" width="15.85546875" style="103" customWidth="1"/>
    <col min="5735" max="5735" width="22.85546875" style="103" customWidth="1"/>
    <col min="5736" max="5736" width="9.140625" style="103"/>
    <col min="5737" max="5737" width="3.42578125" style="103" customWidth="1"/>
    <col min="5738" max="5738" width="23" style="103" customWidth="1"/>
    <col min="5739" max="5739" width="7" style="103" customWidth="1"/>
    <col min="5740" max="5740" width="6.85546875" style="103" customWidth="1"/>
    <col min="5741" max="5741" width="27.42578125" style="103" bestFit="1" customWidth="1"/>
    <col min="5742" max="5742" width="22.85546875" style="103" bestFit="1" customWidth="1"/>
    <col min="5743" max="5743" width="14.85546875" style="103" customWidth="1"/>
    <col min="5744" max="5744" width="17.140625" style="103" customWidth="1"/>
    <col min="5745" max="5745" width="13.42578125" style="103" customWidth="1"/>
    <col min="5746" max="5746" width="12.42578125" style="103" customWidth="1"/>
    <col min="5747" max="5747" width="15.85546875" style="103" customWidth="1"/>
    <col min="5748" max="5748" width="22.85546875" style="103" customWidth="1"/>
    <col min="5749" max="5888" width="9.140625" style="103"/>
    <col min="5889" max="5889" width="3.42578125" style="103" customWidth="1"/>
    <col min="5890" max="5890" width="23" style="103" customWidth="1"/>
    <col min="5891" max="5891" width="7" style="103" customWidth="1"/>
    <col min="5892" max="5892" width="6.85546875" style="103" customWidth="1"/>
    <col min="5893" max="5893" width="27.42578125" style="103" bestFit="1" customWidth="1"/>
    <col min="5894" max="5894" width="22.85546875" style="103" bestFit="1" customWidth="1"/>
    <col min="5895" max="5895" width="14.85546875" style="103" customWidth="1"/>
    <col min="5896" max="5896" width="17.140625" style="103" customWidth="1"/>
    <col min="5897" max="5897" width="13.42578125" style="103" customWidth="1"/>
    <col min="5898" max="5898" width="12.42578125" style="103" customWidth="1"/>
    <col min="5899" max="5899" width="15.85546875" style="103" customWidth="1"/>
    <col min="5900" max="5900" width="22.85546875" style="103" customWidth="1"/>
    <col min="5901" max="5901" width="9.140625" style="103"/>
    <col min="5902" max="5902" width="3.42578125" style="103" customWidth="1"/>
    <col min="5903" max="5903" width="23" style="103" customWidth="1"/>
    <col min="5904" max="5904" width="7" style="103" customWidth="1"/>
    <col min="5905" max="5905" width="6.85546875" style="103" customWidth="1"/>
    <col min="5906" max="5906" width="27.42578125" style="103" bestFit="1" customWidth="1"/>
    <col min="5907" max="5907" width="22.85546875" style="103" bestFit="1" customWidth="1"/>
    <col min="5908" max="5908" width="14.85546875" style="103" customWidth="1"/>
    <col min="5909" max="5909" width="17.140625" style="103" customWidth="1"/>
    <col min="5910" max="5910" width="13.42578125" style="103" customWidth="1"/>
    <col min="5911" max="5911" width="12.42578125" style="103" customWidth="1"/>
    <col min="5912" max="5912" width="15.85546875" style="103" customWidth="1"/>
    <col min="5913" max="5913" width="22.85546875" style="103" customWidth="1"/>
    <col min="5914" max="5914" width="9.140625" style="103"/>
    <col min="5915" max="5915" width="3.42578125" style="103" customWidth="1"/>
    <col min="5916" max="5916" width="23" style="103" customWidth="1"/>
    <col min="5917" max="5917" width="7" style="103" customWidth="1"/>
    <col min="5918" max="5918" width="6.85546875" style="103" customWidth="1"/>
    <col min="5919" max="5919" width="27.42578125" style="103" bestFit="1" customWidth="1"/>
    <col min="5920" max="5920" width="22.85546875" style="103" bestFit="1" customWidth="1"/>
    <col min="5921" max="5921" width="14.85546875" style="103" customWidth="1"/>
    <col min="5922" max="5922" width="17.140625" style="103" customWidth="1"/>
    <col min="5923" max="5923" width="13.42578125" style="103" customWidth="1"/>
    <col min="5924" max="5924" width="12.42578125" style="103" customWidth="1"/>
    <col min="5925" max="5925" width="15.85546875" style="103" customWidth="1"/>
    <col min="5926" max="5926" width="22.85546875" style="103" customWidth="1"/>
    <col min="5927" max="5927" width="9.140625" style="103"/>
    <col min="5928" max="5928" width="3.42578125" style="103" customWidth="1"/>
    <col min="5929" max="5929" width="23" style="103" customWidth="1"/>
    <col min="5930" max="5930" width="7" style="103" customWidth="1"/>
    <col min="5931" max="5931" width="6.85546875" style="103" customWidth="1"/>
    <col min="5932" max="5932" width="27.42578125" style="103" bestFit="1" customWidth="1"/>
    <col min="5933" max="5933" width="22.85546875" style="103" bestFit="1" customWidth="1"/>
    <col min="5934" max="5934" width="14.85546875" style="103" customWidth="1"/>
    <col min="5935" max="5935" width="17.140625" style="103" customWidth="1"/>
    <col min="5936" max="5936" width="13.42578125" style="103" customWidth="1"/>
    <col min="5937" max="5937" width="12.42578125" style="103" customWidth="1"/>
    <col min="5938" max="5938" width="15.85546875" style="103" customWidth="1"/>
    <col min="5939" max="5939" width="22.85546875" style="103" customWidth="1"/>
    <col min="5940" max="5940" width="9.140625" style="103"/>
    <col min="5941" max="5941" width="3.42578125" style="103" customWidth="1"/>
    <col min="5942" max="5942" width="23" style="103" customWidth="1"/>
    <col min="5943" max="5943" width="7" style="103" customWidth="1"/>
    <col min="5944" max="5944" width="6.85546875" style="103" customWidth="1"/>
    <col min="5945" max="5945" width="27.42578125" style="103" bestFit="1" customWidth="1"/>
    <col min="5946" max="5946" width="22.85546875" style="103" bestFit="1" customWidth="1"/>
    <col min="5947" max="5947" width="14.85546875" style="103" customWidth="1"/>
    <col min="5948" max="5948" width="17.140625" style="103" customWidth="1"/>
    <col min="5949" max="5949" width="13.42578125" style="103" customWidth="1"/>
    <col min="5950" max="5950" width="12.42578125" style="103" customWidth="1"/>
    <col min="5951" max="5951" width="15.85546875" style="103" customWidth="1"/>
    <col min="5952" max="5952" width="22.85546875" style="103" customWidth="1"/>
    <col min="5953" max="5953" width="9.140625" style="103"/>
    <col min="5954" max="5954" width="3.42578125" style="103" customWidth="1"/>
    <col min="5955" max="5955" width="23" style="103" customWidth="1"/>
    <col min="5956" max="5956" width="7" style="103" customWidth="1"/>
    <col min="5957" max="5957" width="6.85546875" style="103" customWidth="1"/>
    <col min="5958" max="5958" width="27.42578125" style="103" bestFit="1" customWidth="1"/>
    <col min="5959" max="5959" width="22.85546875" style="103" bestFit="1" customWidth="1"/>
    <col min="5960" max="5960" width="14.85546875" style="103" customWidth="1"/>
    <col min="5961" max="5961" width="17.140625" style="103" customWidth="1"/>
    <col min="5962" max="5962" width="13.42578125" style="103" customWidth="1"/>
    <col min="5963" max="5963" width="12.42578125" style="103" customWidth="1"/>
    <col min="5964" max="5964" width="15.85546875" style="103" customWidth="1"/>
    <col min="5965" max="5965" width="22.85546875" style="103" customWidth="1"/>
    <col min="5966" max="5966" width="9.140625" style="103"/>
    <col min="5967" max="5967" width="3.42578125" style="103" customWidth="1"/>
    <col min="5968" max="5968" width="23" style="103" customWidth="1"/>
    <col min="5969" max="5969" width="7" style="103" customWidth="1"/>
    <col min="5970" max="5970" width="6.85546875" style="103" customWidth="1"/>
    <col min="5971" max="5971" width="27.42578125" style="103" bestFit="1" customWidth="1"/>
    <col min="5972" max="5972" width="22.85546875" style="103" bestFit="1" customWidth="1"/>
    <col min="5973" max="5973" width="14.85546875" style="103" customWidth="1"/>
    <col min="5974" max="5974" width="17.140625" style="103" customWidth="1"/>
    <col min="5975" max="5975" width="13.42578125" style="103" customWidth="1"/>
    <col min="5976" max="5976" width="12.42578125" style="103" customWidth="1"/>
    <col min="5977" max="5977" width="15.85546875" style="103" customWidth="1"/>
    <col min="5978" max="5978" width="22.85546875" style="103" customWidth="1"/>
    <col min="5979" max="5979" width="9.140625" style="103"/>
    <col min="5980" max="5980" width="3.42578125" style="103" customWidth="1"/>
    <col min="5981" max="5981" width="23" style="103" customWidth="1"/>
    <col min="5982" max="5982" width="7" style="103" customWidth="1"/>
    <col min="5983" max="5983" width="6.85546875" style="103" customWidth="1"/>
    <col min="5984" max="5984" width="27.42578125" style="103" bestFit="1" customWidth="1"/>
    <col min="5985" max="5985" width="22.85546875" style="103" bestFit="1" customWidth="1"/>
    <col min="5986" max="5986" width="14.85546875" style="103" customWidth="1"/>
    <col min="5987" max="5987" width="17.140625" style="103" customWidth="1"/>
    <col min="5988" max="5988" width="13.42578125" style="103" customWidth="1"/>
    <col min="5989" max="5989" width="12.42578125" style="103" customWidth="1"/>
    <col min="5990" max="5990" width="15.85546875" style="103" customWidth="1"/>
    <col min="5991" max="5991" width="22.85546875" style="103" customWidth="1"/>
    <col min="5992" max="5992" width="9.140625" style="103"/>
    <col min="5993" max="5993" width="3.42578125" style="103" customWidth="1"/>
    <col min="5994" max="5994" width="23" style="103" customWidth="1"/>
    <col min="5995" max="5995" width="7" style="103" customWidth="1"/>
    <col min="5996" max="5996" width="6.85546875" style="103" customWidth="1"/>
    <col min="5997" max="5997" width="27.42578125" style="103" bestFit="1" customWidth="1"/>
    <col min="5998" max="5998" width="22.85546875" style="103" bestFit="1" customWidth="1"/>
    <col min="5999" max="5999" width="14.85546875" style="103" customWidth="1"/>
    <col min="6000" max="6000" width="17.140625" style="103" customWidth="1"/>
    <col min="6001" max="6001" width="13.42578125" style="103" customWidth="1"/>
    <col min="6002" max="6002" width="12.42578125" style="103" customWidth="1"/>
    <col min="6003" max="6003" width="15.85546875" style="103" customWidth="1"/>
    <col min="6004" max="6004" width="22.85546875" style="103" customWidth="1"/>
    <col min="6005" max="6144" width="9.140625" style="103"/>
    <col min="6145" max="6145" width="3.42578125" style="103" customWidth="1"/>
    <col min="6146" max="6146" width="23" style="103" customWidth="1"/>
    <col min="6147" max="6147" width="7" style="103" customWidth="1"/>
    <col min="6148" max="6148" width="6.85546875" style="103" customWidth="1"/>
    <col min="6149" max="6149" width="27.42578125" style="103" bestFit="1" customWidth="1"/>
    <col min="6150" max="6150" width="22.85546875" style="103" bestFit="1" customWidth="1"/>
    <col min="6151" max="6151" width="14.85546875" style="103" customWidth="1"/>
    <col min="6152" max="6152" width="17.140625" style="103" customWidth="1"/>
    <col min="6153" max="6153" width="13.42578125" style="103" customWidth="1"/>
    <col min="6154" max="6154" width="12.42578125" style="103" customWidth="1"/>
    <col min="6155" max="6155" width="15.85546875" style="103" customWidth="1"/>
    <col min="6156" max="6156" width="22.85546875" style="103" customWidth="1"/>
    <col min="6157" max="6157" width="9.140625" style="103"/>
    <col min="6158" max="6158" width="3.42578125" style="103" customWidth="1"/>
    <col min="6159" max="6159" width="23" style="103" customWidth="1"/>
    <col min="6160" max="6160" width="7" style="103" customWidth="1"/>
    <col min="6161" max="6161" width="6.85546875" style="103" customWidth="1"/>
    <col min="6162" max="6162" width="27.42578125" style="103" bestFit="1" customWidth="1"/>
    <col min="6163" max="6163" width="22.85546875" style="103" bestFit="1" customWidth="1"/>
    <col min="6164" max="6164" width="14.85546875" style="103" customWidth="1"/>
    <col min="6165" max="6165" width="17.140625" style="103" customWidth="1"/>
    <col min="6166" max="6166" width="13.42578125" style="103" customWidth="1"/>
    <col min="6167" max="6167" width="12.42578125" style="103" customWidth="1"/>
    <col min="6168" max="6168" width="15.85546875" style="103" customWidth="1"/>
    <col min="6169" max="6169" width="22.85546875" style="103" customWidth="1"/>
    <col min="6170" max="6170" width="9.140625" style="103"/>
    <col min="6171" max="6171" width="3.42578125" style="103" customWidth="1"/>
    <col min="6172" max="6172" width="23" style="103" customWidth="1"/>
    <col min="6173" max="6173" width="7" style="103" customWidth="1"/>
    <col min="6174" max="6174" width="6.85546875" style="103" customWidth="1"/>
    <col min="6175" max="6175" width="27.42578125" style="103" bestFit="1" customWidth="1"/>
    <col min="6176" max="6176" width="22.85546875" style="103" bestFit="1" customWidth="1"/>
    <col min="6177" max="6177" width="14.85546875" style="103" customWidth="1"/>
    <col min="6178" max="6178" width="17.140625" style="103" customWidth="1"/>
    <col min="6179" max="6179" width="13.42578125" style="103" customWidth="1"/>
    <col min="6180" max="6180" width="12.42578125" style="103" customWidth="1"/>
    <col min="6181" max="6181" width="15.85546875" style="103" customWidth="1"/>
    <col min="6182" max="6182" width="22.85546875" style="103" customWidth="1"/>
    <col min="6183" max="6183" width="9.140625" style="103"/>
    <col min="6184" max="6184" width="3.42578125" style="103" customWidth="1"/>
    <col min="6185" max="6185" width="23" style="103" customWidth="1"/>
    <col min="6186" max="6186" width="7" style="103" customWidth="1"/>
    <col min="6187" max="6187" width="6.85546875" style="103" customWidth="1"/>
    <col min="6188" max="6188" width="27.42578125" style="103" bestFit="1" customWidth="1"/>
    <col min="6189" max="6189" width="22.85546875" style="103" bestFit="1" customWidth="1"/>
    <col min="6190" max="6190" width="14.85546875" style="103" customWidth="1"/>
    <col min="6191" max="6191" width="17.140625" style="103" customWidth="1"/>
    <col min="6192" max="6192" width="13.42578125" style="103" customWidth="1"/>
    <col min="6193" max="6193" width="12.42578125" style="103" customWidth="1"/>
    <col min="6194" max="6194" width="15.85546875" style="103" customWidth="1"/>
    <col min="6195" max="6195" width="22.85546875" style="103" customWidth="1"/>
    <col min="6196" max="6196" width="9.140625" style="103"/>
    <col min="6197" max="6197" width="3.42578125" style="103" customWidth="1"/>
    <col min="6198" max="6198" width="23" style="103" customWidth="1"/>
    <col min="6199" max="6199" width="7" style="103" customWidth="1"/>
    <col min="6200" max="6200" width="6.85546875" style="103" customWidth="1"/>
    <col min="6201" max="6201" width="27.42578125" style="103" bestFit="1" customWidth="1"/>
    <col min="6202" max="6202" width="22.85546875" style="103" bestFit="1" customWidth="1"/>
    <col min="6203" max="6203" width="14.85546875" style="103" customWidth="1"/>
    <col min="6204" max="6204" width="17.140625" style="103" customWidth="1"/>
    <col min="6205" max="6205" width="13.42578125" style="103" customWidth="1"/>
    <col min="6206" max="6206" width="12.42578125" style="103" customWidth="1"/>
    <col min="6207" max="6207" width="15.85546875" style="103" customWidth="1"/>
    <col min="6208" max="6208" width="22.85546875" style="103" customWidth="1"/>
    <col min="6209" max="6209" width="9.140625" style="103"/>
    <col min="6210" max="6210" width="3.42578125" style="103" customWidth="1"/>
    <col min="6211" max="6211" width="23" style="103" customWidth="1"/>
    <col min="6212" max="6212" width="7" style="103" customWidth="1"/>
    <col min="6213" max="6213" width="6.85546875" style="103" customWidth="1"/>
    <col min="6214" max="6214" width="27.42578125" style="103" bestFit="1" customWidth="1"/>
    <col min="6215" max="6215" width="22.85546875" style="103" bestFit="1" customWidth="1"/>
    <col min="6216" max="6216" width="14.85546875" style="103" customWidth="1"/>
    <col min="6217" max="6217" width="17.140625" style="103" customWidth="1"/>
    <col min="6218" max="6218" width="13.42578125" style="103" customWidth="1"/>
    <col min="6219" max="6219" width="12.42578125" style="103" customWidth="1"/>
    <col min="6220" max="6220" width="15.85546875" style="103" customWidth="1"/>
    <col min="6221" max="6221" width="22.85546875" style="103" customWidth="1"/>
    <col min="6222" max="6222" width="9.140625" style="103"/>
    <col min="6223" max="6223" width="3.42578125" style="103" customWidth="1"/>
    <col min="6224" max="6224" width="23" style="103" customWidth="1"/>
    <col min="6225" max="6225" width="7" style="103" customWidth="1"/>
    <col min="6226" max="6226" width="6.85546875" style="103" customWidth="1"/>
    <col min="6227" max="6227" width="27.42578125" style="103" bestFit="1" customWidth="1"/>
    <col min="6228" max="6228" width="22.85546875" style="103" bestFit="1" customWidth="1"/>
    <col min="6229" max="6229" width="14.85546875" style="103" customWidth="1"/>
    <col min="6230" max="6230" width="17.140625" style="103" customWidth="1"/>
    <col min="6231" max="6231" width="13.42578125" style="103" customWidth="1"/>
    <col min="6232" max="6232" width="12.42578125" style="103" customWidth="1"/>
    <col min="6233" max="6233" width="15.85546875" style="103" customWidth="1"/>
    <col min="6234" max="6234" width="22.85546875" style="103" customWidth="1"/>
    <col min="6235" max="6235" width="9.140625" style="103"/>
    <col min="6236" max="6236" width="3.42578125" style="103" customWidth="1"/>
    <col min="6237" max="6237" width="23" style="103" customWidth="1"/>
    <col min="6238" max="6238" width="7" style="103" customWidth="1"/>
    <col min="6239" max="6239" width="6.85546875" style="103" customWidth="1"/>
    <col min="6240" max="6240" width="27.42578125" style="103" bestFit="1" customWidth="1"/>
    <col min="6241" max="6241" width="22.85546875" style="103" bestFit="1" customWidth="1"/>
    <col min="6242" max="6242" width="14.85546875" style="103" customWidth="1"/>
    <col min="6243" max="6243" width="17.140625" style="103" customWidth="1"/>
    <col min="6244" max="6244" width="13.42578125" style="103" customWidth="1"/>
    <col min="6245" max="6245" width="12.42578125" style="103" customWidth="1"/>
    <col min="6246" max="6246" width="15.85546875" style="103" customWidth="1"/>
    <col min="6247" max="6247" width="22.85546875" style="103" customWidth="1"/>
    <col min="6248" max="6248" width="9.140625" style="103"/>
    <col min="6249" max="6249" width="3.42578125" style="103" customWidth="1"/>
    <col min="6250" max="6250" width="23" style="103" customWidth="1"/>
    <col min="6251" max="6251" width="7" style="103" customWidth="1"/>
    <col min="6252" max="6252" width="6.85546875" style="103" customWidth="1"/>
    <col min="6253" max="6253" width="27.42578125" style="103" bestFit="1" customWidth="1"/>
    <col min="6254" max="6254" width="22.85546875" style="103" bestFit="1" customWidth="1"/>
    <col min="6255" max="6255" width="14.85546875" style="103" customWidth="1"/>
    <col min="6256" max="6256" width="17.140625" style="103" customWidth="1"/>
    <col min="6257" max="6257" width="13.42578125" style="103" customWidth="1"/>
    <col min="6258" max="6258" width="12.42578125" style="103" customWidth="1"/>
    <col min="6259" max="6259" width="15.85546875" style="103" customWidth="1"/>
    <col min="6260" max="6260" width="22.85546875" style="103" customWidth="1"/>
    <col min="6261" max="6400" width="9.140625" style="103"/>
    <col min="6401" max="6401" width="3.42578125" style="103" customWidth="1"/>
    <col min="6402" max="6402" width="23" style="103" customWidth="1"/>
    <col min="6403" max="6403" width="7" style="103" customWidth="1"/>
    <col min="6404" max="6404" width="6.85546875" style="103" customWidth="1"/>
    <col min="6405" max="6405" width="27.42578125" style="103" bestFit="1" customWidth="1"/>
    <col min="6406" max="6406" width="22.85546875" style="103" bestFit="1" customWidth="1"/>
    <col min="6407" max="6407" width="14.85546875" style="103" customWidth="1"/>
    <col min="6408" max="6408" width="17.140625" style="103" customWidth="1"/>
    <col min="6409" max="6409" width="13.42578125" style="103" customWidth="1"/>
    <col min="6410" max="6410" width="12.42578125" style="103" customWidth="1"/>
    <col min="6411" max="6411" width="15.85546875" style="103" customWidth="1"/>
    <col min="6412" max="6412" width="22.85546875" style="103" customWidth="1"/>
    <col min="6413" max="6413" width="9.140625" style="103"/>
    <col min="6414" max="6414" width="3.42578125" style="103" customWidth="1"/>
    <col min="6415" max="6415" width="23" style="103" customWidth="1"/>
    <col min="6416" max="6416" width="7" style="103" customWidth="1"/>
    <col min="6417" max="6417" width="6.85546875" style="103" customWidth="1"/>
    <col min="6418" max="6418" width="27.42578125" style="103" bestFit="1" customWidth="1"/>
    <col min="6419" max="6419" width="22.85546875" style="103" bestFit="1" customWidth="1"/>
    <col min="6420" max="6420" width="14.85546875" style="103" customWidth="1"/>
    <col min="6421" max="6421" width="17.140625" style="103" customWidth="1"/>
    <col min="6422" max="6422" width="13.42578125" style="103" customWidth="1"/>
    <col min="6423" max="6423" width="12.42578125" style="103" customWidth="1"/>
    <col min="6424" max="6424" width="15.85546875" style="103" customWidth="1"/>
    <col min="6425" max="6425" width="22.85546875" style="103" customWidth="1"/>
    <col min="6426" max="6426" width="9.140625" style="103"/>
    <col min="6427" max="6427" width="3.42578125" style="103" customWidth="1"/>
    <col min="6428" max="6428" width="23" style="103" customWidth="1"/>
    <col min="6429" max="6429" width="7" style="103" customWidth="1"/>
    <col min="6430" max="6430" width="6.85546875" style="103" customWidth="1"/>
    <col min="6431" max="6431" width="27.42578125" style="103" bestFit="1" customWidth="1"/>
    <col min="6432" max="6432" width="22.85546875" style="103" bestFit="1" customWidth="1"/>
    <col min="6433" max="6433" width="14.85546875" style="103" customWidth="1"/>
    <col min="6434" max="6434" width="17.140625" style="103" customWidth="1"/>
    <col min="6435" max="6435" width="13.42578125" style="103" customWidth="1"/>
    <col min="6436" max="6436" width="12.42578125" style="103" customWidth="1"/>
    <col min="6437" max="6437" width="15.85546875" style="103" customWidth="1"/>
    <col min="6438" max="6438" width="22.85546875" style="103" customWidth="1"/>
    <col min="6439" max="6439" width="9.140625" style="103"/>
    <col min="6440" max="6440" width="3.42578125" style="103" customWidth="1"/>
    <col min="6441" max="6441" width="23" style="103" customWidth="1"/>
    <col min="6442" max="6442" width="7" style="103" customWidth="1"/>
    <col min="6443" max="6443" width="6.85546875" style="103" customWidth="1"/>
    <col min="6444" max="6444" width="27.42578125" style="103" bestFit="1" customWidth="1"/>
    <col min="6445" max="6445" width="22.85546875" style="103" bestFit="1" customWidth="1"/>
    <col min="6446" max="6446" width="14.85546875" style="103" customWidth="1"/>
    <col min="6447" max="6447" width="17.140625" style="103" customWidth="1"/>
    <col min="6448" max="6448" width="13.42578125" style="103" customWidth="1"/>
    <col min="6449" max="6449" width="12.42578125" style="103" customWidth="1"/>
    <col min="6450" max="6450" width="15.85546875" style="103" customWidth="1"/>
    <col min="6451" max="6451" width="22.85546875" style="103" customWidth="1"/>
    <col min="6452" max="6452" width="9.140625" style="103"/>
    <col min="6453" max="6453" width="3.42578125" style="103" customWidth="1"/>
    <col min="6454" max="6454" width="23" style="103" customWidth="1"/>
    <col min="6455" max="6455" width="7" style="103" customWidth="1"/>
    <col min="6456" max="6456" width="6.85546875" style="103" customWidth="1"/>
    <col min="6457" max="6457" width="27.42578125" style="103" bestFit="1" customWidth="1"/>
    <col min="6458" max="6458" width="22.85546875" style="103" bestFit="1" customWidth="1"/>
    <col min="6459" max="6459" width="14.85546875" style="103" customWidth="1"/>
    <col min="6460" max="6460" width="17.140625" style="103" customWidth="1"/>
    <col min="6461" max="6461" width="13.42578125" style="103" customWidth="1"/>
    <col min="6462" max="6462" width="12.42578125" style="103" customWidth="1"/>
    <col min="6463" max="6463" width="15.85546875" style="103" customWidth="1"/>
    <col min="6464" max="6464" width="22.85546875" style="103" customWidth="1"/>
    <col min="6465" max="6465" width="9.140625" style="103"/>
    <col min="6466" max="6466" width="3.42578125" style="103" customWidth="1"/>
    <col min="6467" max="6467" width="23" style="103" customWidth="1"/>
    <col min="6468" max="6468" width="7" style="103" customWidth="1"/>
    <col min="6469" max="6469" width="6.85546875" style="103" customWidth="1"/>
    <col min="6470" max="6470" width="27.42578125" style="103" bestFit="1" customWidth="1"/>
    <col min="6471" max="6471" width="22.85546875" style="103" bestFit="1" customWidth="1"/>
    <col min="6472" max="6472" width="14.85546875" style="103" customWidth="1"/>
    <col min="6473" max="6473" width="17.140625" style="103" customWidth="1"/>
    <col min="6474" max="6474" width="13.42578125" style="103" customWidth="1"/>
    <col min="6475" max="6475" width="12.42578125" style="103" customWidth="1"/>
    <col min="6476" max="6476" width="15.85546875" style="103" customWidth="1"/>
    <col min="6477" max="6477" width="22.85546875" style="103" customWidth="1"/>
    <col min="6478" max="6478" width="9.140625" style="103"/>
    <col min="6479" max="6479" width="3.42578125" style="103" customWidth="1"/>
    <col min="6480" max="6480" width="23" style="103" customWidth="1"/>
    <col min="6481" max="6481" width="7" style="103" customWidth="1"/>
    <col min="6482" max="6482" width="6.85546875" style="103" customWidth="1"/>
    <col min="6483" max="6483" width="27.42578125" style="103" bestFit="1" customWidth="1"/>
    <col min="6484" max="6484" width="22.85546875" style="103" bestFit="1" customWidth="1"/>
    <col min="6485" max="6485" width="14.85546875" style="103" customWidth="1"/>
    <col min="6486" max="6486" width="17.140625" style="103" customWidth="1"/>
    <col min="6487" max="6487" width="13.42578125" style="103" customWidth="1"/>
    <col min="6488" max="6488" width="12.42578125" style="103" customWidth="1"/>
    <col min="6489" max="6489" width="15.85546875" style="103" customWidth="1"/>
    <col min="6490" max="6490" width="22.85546875" style="103" customWidth="1"/>
    <col min="6491" max="6491" width="9.140625" style="103"/>
    <col min="6492" max="6492" width="3.42578125" style="103" customWidth="1"/>
    <col min="6493" max="6493" width="23" style="103" customWidth="1"/>
    <col min="6494" max="6494" width="7" style="103" customWidth="1"/>
    <col min="6495" max="6495" width="6.85546875" style="103" customWidth="1"/>
    <col min="6496" max="6496" width="27.42578125" style="103" bestFit="1" customWidth="1"/>
    <col min="6497" max="6497" width="22.85546875" style="103" bestFit="1" customWidth="1"/>
    <col min="6498" max="6498" width="14.85546875" style="103" customWidth="1"/>
    <col min="6499" max="6499" width="17.140625" style="103" customWidth="1"/>
    <col min="6500" max="6500" width="13.42578125" style="103" customWidth="1"/>
    <col min="6501" max="6501" width="12.42578125" style="103" customWidth="1"/>
    <col min="6502" max="6502" width="15.85546875" style="103" customWidth="1"/>
    <col min="6503" max="6503" width="22.85546875" style="103" customWidth="1"/>
    <col min="6504" max="6504" width="9.140625" style="103"/>
    <col min="6505" max="6505" width="3.42578125" style="103" customWidth="1"/>
    <col min="6506" max="6506" width="23" style="103" customWidth="1"/>
    <col min="6507" max="6507" width="7" style="103" customWidth="1"/>
    <col min="6508" max="6508" width="6.85546875" style="103" customWidth="1"/>
    <col min="6509" max="6509" width="27.42578125" style="103" bestFit="1" customWidth="1"/>
    <col min="6510" max="6510" width="22.85546875" style="103" bestFit="1" customWidth="1"/>
    <col min="6511" max="6511" width="14.85546875" style="103" customWidth="1"/>
    <col min="6512" max="6512" width="17.140625" style="103" customWidth="1"/>
    <col min="6513" max="6513" width="13.42578125" style="103" customWidth="1"/>
    <col min="6514" max="6514" width="12.42578125" style="103" customWidth="1"/>
    <col min="6515" max="6515" width="15.85546875" style="103" customWidth="1"/>
    <col min="6516" max="6516" width="22.85546875" style="103" customWidth="1"/>
    <col min="6517" max="6656" width="9.140625" style="103"/>
    <col min="6657" max="6657" width="3.42578125" style="103" customWidth="1"/>
    <col min="6658" max="6658" width="23" style="103" customWidth="1"/>
    <col min="6659" max="6659" width="7" style="103" customWidth="1"/>
    <col min="6660" max="6660" width="6.85546875" style="103" customWidth="1"/>
    <col min="6661" max="6661" width="27.42578125" style="103" bestFit="1" customWidth="1"/>
    <col min="6662" max="6662" width="22.85546875" style="103" bestFit="1" customWidth="1"/>
    <col min="6663" max="6663" width="14.85546875" style="103" customWidth="1"/>
    <col min="6664" max="6664" width="17.140625" style="103" customWidth="1"/>
    <col min="6665" max="6665" width="13.42578125" style="103" customWidth="1"/>
    <col min="6666" max="6666" width="12.42578125" style="103" customWidth="1"/>
    <col min="6667" max="6667" width="15.85546875" style="103" customWidth="1"/>
    <col min="6668" max="6668" width="22.85546875" style="103" customWidth="1"/>
    <col min="6669" max="6669" width="9.140625" style="103"/>
    <col min="6670" max="6670" width="3.42578125" style="103" customWidth="1"/>
    <col min="6671" max="6671" width="23" style="103" customWidth="1"/>
    <col min="6672" max="6672" width="7" style="103" customWidth="1"/>
    <col min="6673" max="6673" width="6.85546875" style="103" customWidth="1"/>
    <col min="6674" max="6674" width="27.42578125" style="103" bestFit="1" customWidth="1"/>
    <col min="6675" max="6675" width="22.85546875" style="103" bestFit="1" customWidth="1"/>
    <col min="6676" max="6676" width="14.85546875" style="103" customWidth="1"/>
    <col min="6677" max="6677" width="17.140625" style="103" customWidth="1"/>
    <col min="6678" max="6678" width="13.42578125" style="103" customWidth="1"/>
    <col min="6679" max="6679" width="12.42578125" style="103" customWidth="1"/>
    <col min="6680" max="6680" width="15.85546875" style="103" customWidth="1"/>
    <col min="6681" max="6681" width="22.85546875" style="103" customWidth="1"/>
    <col min="6682" max="6682" width="9.140625" style="103"/>
    <col min="6683" max="6683" width="3.42578125" style="103" customWidth="1"/>
    <col min="6684" max="6684" width="23" style="103" customWidth="1"/>
    <col min="6685" max="6685" width="7" style="103" customWidth="1"/>
    <col min="6686" max="6686" width="6.85546875" style="103" customWidth="1"/>
    <col min="6687" max="6687" width="27.42578125" style="103" bestFit="1" customWidth="1"/>
    <col min="6688" max="6688" width="22.85546875" style="103" bestFit="1" customWidth="1"/>
    <col min="6689" max="6689" width="14.85546875" style="103" customWidth="1"/>
    <col min="6690" max="6690" width="17.140625" style="103" customWidth="1"/>
    <col min="6691" max="6691" width="13.42578125" style="103" customWidth="1"/>
    <col min="6692" max="6692" width="12.42578125" style="103" customWidth="1"/>
    <col min="6693" max="6693" width="15.85546875" style="103" customWidth="1"/>
    <col min="6694" max="6694" width="22.85546875" style="103" customWidth="1"/>
    <col min="6695" max="6695" width="9.140625" style="103"/>
    <col min="6696" max="6696" width="3.42578125" style="103" customWidth="1"/>
    <col min="6697" max="6697" width="23" style="103" customWidth="1"/>
    <col min="6698" max="6698" width="7" style="103" customWidth="1"/>
    <col min="6699" max="6699" width="6.85546875" style="103" customWidth="1"/>
    <col min="6700" max="6700" width="27.42578125" style="103" bestFit="1" customWidth="1"/>
    <col min="6701" max="6701" width="22.85546875" style="103" bestFit="1" customWidth="1"/>
    <col min="6702" max="6702" width="14.85546875" style="103" customWidth="1"/>
    <col min="6703" max="6703" width="17.140625" style="103" customWidth="1"/>
    <col min="6704" max="6704" width="13.42578125" style="103" customWidth="1"/>
    <col min="6705" max="6705" width="12.42578125" style="103" customWidth="1"/>
    <col min="6706" max="6706" width="15.85546875" style="103" customWidth="1"/>
    <col min="6707" max="6707" width="22.85546875" style="103" customWidth="1"/>
    <col min="6708" max="6708" width="9.140625" style="103"/>
    <col min="6709" max="6709" width="3.42578125" style="103" customWidth="1"/>
    <col min="6710" max="6710" width="23" style="103" customWidth="1"/>
    <col min="6711" max="6711" width="7" style="103" customWidth="1"/>
    <col min="6712" max="6712" width="6.85546875" style="103" customWidth="1"/>
    <col min="6713" max="6713" width="27.42578125" style="103" bestFit="1" customWidth="1"/>
    <col min="6714" max="6714" width="22.85546875" style="103" bestFit="1" customWidth="1"/>
    <col min="6715" max="6715" width="14.85546875" style="103" customWidth="1"/>
    <col min="6716" max="6716" width="17.140625" style="103" customWidth="1"/>
    <col min="6717" max="6717" width="13.42578125" style="103" customWidth="1"/>
    <col min="6718" max="6718" width="12.42578125" style="103" customWidth="1"/>
    <col min="6719" max="6719" width="15.85546875" style="103" customWidth="1"/>
    <col min="6720" max="6720" width="22.85546875" style="103" customWidth="1"/>
    <col min="6721" max="6721" width="9.140625" style="103"/>
    <col min="6722" max="6722" width="3.42578125" style="103" customWidth="1"/>
    <col min="6723" max="6723" width="23" style="103" customWidth="1"/>
    <col min="6724" max="6724" width="7" style="103" customWidth="1"/>
    <col min="6725" max="6725" width="6.85546875" style="103" customWidth="1"/>
    <col min="6726" max="6726" width="27.42578125" style="103" bestFit="1" customWidth="1"/>
    <col min="6727" max="6727" width="22.85546875" style="103" bestFit="1" customWidth="1"/>
    <col min="6728" max="6728" width="14.85546875" style="103" customWidth="1"/>
    <col min="6729" max="6729" width="17.140625" style="103" customWidth="1"/>
    <col min="6730" max="6730" width="13.42578125" style="103" customWidth="1"/>
    <col min="6731" max="6731" width="12.42578125" style="103" customWidth="1"/>
    <col min="6732" max="6732" width="15.85546875" style="103" customWidth="1"/>
    <col min="6733" max="6733" width="22.85546875" style="103" customWidth="1"/>
    <col min="6734" max="6734" width="9.140625" style="103"/>
    <col min="6735" max="6735" width="3.42578125" style="103" customWidth="1"/>
    <col min="6736" max="6736" width="23" style="103" customWidth="1"/>
    <col min="6737" max="6737" width="7" style="103" customWidth="1"/>
    <col min="6738" max="6738" width="6.85546875" style="103" customWidth="1"/>
    <col min="6739" max="6739" width="27.42578125" style="103" bestFit="1" customWidth="1"/>
    <col min="6740" max="6740" width="22.85546875" style="103" bestFit="1" customWidth="1"/>
    <col min="6741" max="6741" width="14.85546875" style="103" customWidth="1"/>
    <col min="6742" max="6742" width="17.140625" style="103" customWidth="1"/>
    <col min="6743" max="6743" width="13.42578125" style="103" customWidth="1"/>
    <col min="6744" max="6744" width="12.42578125" style="103" customWidth="1"/>
    <col min="6745" max="6745" width="15.85546875" style="103" customWidth="1"/>
    <col min="6746" max="6746" width="22.85546875" style="103" customWidth="1"/>
    <col min="6747" max="6747" width="9.140625" style="103"/>
    <col min="6748" max="6748" width="3.42578125" style="103" customWidth="1"/>
    <col min="6749" max="6749" width="23" style="103" customWidth="1"/>
    <col min="6750" max="6750" width="7" style="103" customWidth="1"/>
    <col min="6751" max="6751" width="6.85546875" style="103" customWidth="1"/>
    <col min="6752" max="6752" width="27.42578125" style="103" bestFit="1" customWidth="1"/>
    <col min="6753" max="6753" width="22.85546875" style="103" bestFit="1" customWidth="1"/>
    <col min="6754" max="6754" width="14.85546875" style="103" customWidth="1"/>
    <col min="6755" max="6755" width="17.140625" style="103" customWidth="1"/>
    <col min="6756" max="6756" width="13.42578125" style="103" customWidth="1"/>
    <col min="6757" max="6757" width="12.42578125" style="103" customWidth="1"/>
    <col min="6758" max="6758" width="15.85546875" style="103" customWidth="1"/>
    <col min="6759" max="6759" width="22.85546875" style="103" customWidth="1"/>
    <col min="6760" max="6760" width="9.140625" style="103"/>
    <col min="6761" max="6761" width="3.42578125" style="103" customWidth="1"/>
    <col min="6762" max="6762" width="23" style="103" customWidth="1"/>
    <col min="6763" max="6763" width="7" style="103" customWidth="1"/>
    <col min="6764" max="6764" width="6.85546875" style="103" customWidth="1"/>
    <col min="6765" max="6765" width="27.42578125" style="103" bestFit="1" customWidth="1"/>
    <col min="6766" max="6766" width="22.85546875" style="103" bestFit="1" customWidth="1"/>
    <col min="6767" max="6767" width="14.85546875" style="103" customWidth="1"/>
    <col min="6768" max="6768" width="17.140625" style="103" customWidth="1"/>
    <col min="6769" max="6769" width="13.42578125" style="103" customWidth="1"/>
    <col min="6770" max="6770" width="12.42578125" style="103" customWidth="1"/>
    <col min="6771" max="6771" width="15.85546875" style="103" customWidth="1"/>
    <col min="6772" max="6772" width="22.85546875" style="103" customWidth="1"/>
    <col min="6773" max="6912" width="9.140625" style="103"/>
    <col min="6913" max="6913" width="3.42578125" style="103" customWidth="1"/>
    <col min="6914" max="6914" width="23" style="103" customWidth="1"/>
    <col min="6915" max="6915" width="7" style="103" customWidth="1"/>
    <col min="6916" max="6916" width="6.85546875" style="103" customWidth="1"/>
    <col min="6917" max="6917" width="27.42578125" style="103" bestFit="1" customWidth="1"/>
    <col min="6918" max="6918" width="22.85546875" style="103" bestFit="1" customWidth="1"/>
    <col min="6919" max="6919" width="14.85546875" style="103" customWidth="1"/>
    <col min="6920" max="6920" width="17.140625" style="103" customWidth="1"/>
    <col min="6921" max="6921" width="13.42578125" style="103" customWidth="1"/>
    <col min="6922" max="6922" width="12.42578125" style="103" customWidth="1"/>
    <col min="6923" max="6923" width="15.85546875" style="103" customWidth="1"/>
    <col min="6924" max="6924" width="22.85546875" style="103" customWidth="1"/>
    <col min="6925" max="6925" width="9.140625" style="103"/>
    <col min="6926" max="6926" width="3.42578125" style="103" customWidth="1"/>
    <col min="6927" max="6927" width="23" style="103" customWidth="1"/>
    <col min="6928" max="6928" width="7" style="103" customWidth="1"/>
    <col min="6929" max="6929" width="6.85546875" style="103" customWidth="1"/>
    <col min="6930" max="6930" width="27.42578125" style="103" bestFit="1" customWidth="1"/>
    <col min="6931" max="6931" width="22.85546875" style="103" bestFit="1" customWidth="1"/>
    <col min="6932" max="6932" width="14.85546875" style="103" customWidth="1"/>
    <col min="6933" max="6933" width="17.140625" style="103" customWidth="1"/>
    <col min="6934" max="6934" width="13.42578125" style="103" customWidth="1"/>
    <col min="6935" max="6935" width="12.42578125" style="103" customWidth="1"/>
    <col min="6936" max="6936" width="15.85546875" style="103" customWidth="1"/>
    <col min="6937" max="6937" width="22.85546875" style="103" customWidth="1"/>
    <col min="6938" max="6938" width="9.140625" style="103"/>
    <col min="6939" max="6939" width="3.42578125" style="103" customWidth="1"/>
    <col min="6940" max="6940" width="23" style="103" customWidth="1"/>
    <col min="6941" max="6941" width="7" style="103" customWidth="1"/>
    <col min="6942" max="6942" width="6.85546875" style="103" customWidth="1"/>
    <col min="6943" max="6943" width="27.42578125" style="103" bestFit="1" customWidth="1"/>
    <col min="6944" max="6944" width="22.85546875" style="103" bestFit="1" customWidth="1"/>
    <col min="6945" max="6945" width="14.85546875" style="103" customWidth="1"/>
    <col min="6946" max="6946" width="17.140625" style="103" customWidth="1"/>
    <col min="6947" max="6947" width="13.42578125" style="103" customWidth="1"/>
    <col min="6948" max="6948" width="12.42578125" style="103" customWidth="1"/>
    <col min="6949" max="6949" width="15.85546875" style="103" customWidth="1"/>
    <col min="6950" max="6950" width="22.85546875" style="103" customWidth="1"/>
    <col min="6951" max="6951" width="9.140625" style="103"/>
    <col min="6952" max="6952" width="3.42578125" style="103" customWidth="1"/>
    <col min="6953" max="6953" width="23" style="103" customWidth="1"/>
    <col min="6954" max="6954" width="7" style="103" customWidth="1"/>
    <col min="6955" max="6955" width="6.85546875" style="103" customWidth="1"/>
    <col min="6956" max="6956" width="27.42578125" style="103" bestFit="1" customWidth="1"/>
    <col min="6957" max="6957" width="22.85546875" style="103" bestFit="1" customWidth="1"/>
    <col min="6958" max="6958" width="14.85546875" style="103" customWidth="1"/>
    <col min="6959" max="6959" width="17.140625" style="103" customWidth="1"/>
    <col min="6960" max="6960" width="13.42578125" style="103" customWidth="1"/>
    <col min="6961" max="6961" width="12.42578125" style="103" customWidth="1"/>
    <col min="6962" max="6962" width="15.85546875" style="103" customWidth="1"/>
    <col min="6963" max="6963" width="22.85546875" style="103" customWidth="1"/>
    <col min="6964" max="6964" width="9.140625" style="103"/>
    <col min="6965" max="6965" width="3.42578125" style="103" customWidth="1"/>
    <col min="6966" max="6966" width="23" style="103" customWidth="1"/>
    <col min="6967" max="6967" width="7" style="103" customWidth="1"/>
    <col min="6968" max="6968" width="6.85546875" style="103" customWidth="1"/>
    <col min="6969" max="6969" width="27.42578125" style="103" bestFit="1" customWidth="1"/>
    <col min="6970" max="6970" width="22.85546875" style="103" bestFit="1" customWidth="1"/>
    <col min="6971" max="6971" width="14.85546875" style="103" customWidth="1"/>
    <col min="6972" max="6972" width="17.140625" style="103" customWidth="1"/>
    <col min="6973" max="6973" width="13.42578125" style="103" customWidth="1"/>
    <col min="6974" max="6974" width="12.42578125" style="103" customWidth="1"/>
    <col min="6975" max="6975" width="15.85546875" style="103" customWidth="1"/>
    <col min="6976" max="6976" width="22.85546875" style="103" customWidth="1"/>
    <col min="6977" max="6977" width="9.140625" style="103"/>
    <col min="6978" max="6978" width="3.42578125" style="103" customWidth="1"/>
    <col min="6979" max="6979" width="23" style="103" customWidth="1"/>
    <col min="6980" max="6980" width="7" style="103" customWidth="1"/>
    <col min="6981" max="6981" width="6.85546875" style="103" customWidth="1"/>
    <col min="6982" max="6982" width="27.42578125" style="103" bestFit="1" customWidth="1"/>
    <col min="6983" max="6983" width="22.85546875" style="103" bestFit="1" customWidth="1"/>
    <col min="6984" max="6984" width="14.85546875" style="103" customWidth="1"/>
    <col min="6985" max="6985" width="17.140625" style="103" customWidth="1"/>
    <col min="6986" max="6986" width="13.42578125" style="103" customWidth="1"/>
    <col min="6987" max="6987" width="12.42578125" style="103" customWidth="1"/>
    <col min="6988" max="6988" width="15.85546875" style="103" customWidth="1"/>
    <col min="6989" max="6989" width="22.85546875" style="103" customWidth="1"/>
    <col min="6990" max="6990" width="9.140625" style="103"/>
    <col min="6991" max="6991" width="3.42578125" style="103" customWidth="1"/>
    <col min="6992" max="6992" width="23" style="103" customWidth="1"/>
    <col min="6993" max="6993" width="7" style="103" customWidth="1"/>
    <col min="6994" max="6994" width="6.85546875" style="103" customWidth="1"/>
    <col min="6995" max="6995" width="27.42578125" style="103" bestFit="1" customWidth="1"/>
    <col min="6996" max="6996" width="22.85546875" style="103" bestFit="1" customWidth="1"/>
    <col min="6997" max="6997" width="14.85546875" style="103" customWidth="1"/>
    <col min="6998" max="6998" width="17.140625" style="103" customWidth="1"/>
    <col min="6999" max="6999" width="13.42578125" style="103" customWidth="1"/>
    <col min="7000" max="7000" width="12.42578125" style="103" customWidth="1"/>
    <col min="7001" max="7001" width="15.85546875" style="103" customWidth="1"/>
    <col min="7002" max="7002" width="22.85546875" style="103" customWidth="1"/>
    <col min="7003" max="7003" width="9.140625" style="103"/>
    <col min="7004" max="7004" width="3.42578125" style="103" customWidth="1"/>
    <col min="7005" max="7005" width="23" style="103" customWidth="1"/>
    <col min="7006" max="7006" width="7" style="103" customWidth="1"/>
    <col min="7007" max="7007" width="6.85546875" style="103" customWidth="1"/>
    <col min="7008" max="7008" width="27.42578125" style="103" bestFit="1" customWidth="1"/>
    <col min="7009" max="7009" width="22.85546875" style="103" bestFit="1" customWidth="1"/>
    <col min="7010" max="7010" width="14.85546875" style="103" customWidth="1"/>
    <col min="7011" max="7011" width="17.140625" style="103" customWidth="1"/>
    <col min="7012" max="7012" width="13.42578125" style="103" customWidth="1"/>
    <col min="7013" max="7013" width="12.42578125" style="103" customWidth="1"/>
    <col min="7014" max="7014" width="15.85546875" style="103" customWidth="1"/>
    <col min="7015" max="7015" width="22.85546875" style="103" customWidth="1"/>
    <col min="7016" max="7016" width="9.140625" style="103"/>
    <col min="7017" max="7017" width="3.42578125" style="103" customWidth="1"/>
    <col min="7018" max="7018" width="23" style="103" customWidth="1"/>
    <col min="7019" max="7019" width="7" style="103" customWidth="1"/>
    <col min="7020" max="7020" width="6.85546875" style="103" customWidth="1"/>
    <col min="7021" max="7021" width="27.42578125" style="103" bestFit="1" customWidth="1"/>
    <col min="7022" max="7022" width="22.85546875" style="103" bestFit="1" customWidth="1"/>
    <col min="7023" max="7023" width="14.85546875" style="103" customWidth="1"/>
    <col min="7024" max="7024" width="17.140625" style="103" customWidth="1"/>
    <col min="7025" max="7025" width="13.42578125" style="103" customWidth="1"/>
    <col min="7026" max="7026" width="12.42578125" style="103" customWidth="1"/>
    <col min="7027" max="7027" width="15.85546875" style="103" customWidth="1"/>
    <col min="7028" max="7028" width="22.85546875" style="103" customWidth="1"/>
    <col min="7029" max="7168" width="9.140625" style="103"/>
    <col min="7169" max="7169" width="3.42578125" style="103" customWidth="1"/>
    <col min="7170" max="7170" width="23" style="103" customWidth="1"/>
    <col min="7171" max="7171" width="7" style="103" customWidth="1"/>
    <col min="7172" max="7172" width="6.85546875" style="103" customWidth="1"/>
    <col min="7173" max="7173" width="27.42578125" style="103" bestFit="1" customWidth="1"/>
    <col min="7174" max="7174" width="22.85546875" style="103" bestFit="1" customWidth="1"/>
    <col min="7175" max="7175" width="14.85546875" style="103" customWidth="1"/>
    <col min="7176" max="7176" width="17.140625" style="103" customWidth="1"/>
    <col min="7177" max="7177" width="13.42578125" style="103" customWidth="1"/>
    <col min="7178" max="7178" width="12.42578125" style="103" customWidth="1"/>
    <col min="7179" max="7179" width="15.85546875" style="103" customWidth="1"/>
    <col min="7180" max="7180" width="22.85546875" style="103" customWidth="1"/>
    <col min="7181" max="7181" width="9.140625" style="103"/>
    <col min="7182" max="7182" width="3.42578125" style="103" customWidth="1"/>
    <col min="7183" max="7183" width="23" style="103" customWidth="1"/>
    <col min="7184" max="7184" width="7" style="103" customWidth="1"/>
    <col min="7185" max="7185" width="6.85546875" style="103" customWidth="1"/>
    <col min="7186" max="7186" width="27.42578125" style="103" bestFit="1" customWidth="1"/>
    <col min="7187" max="7187" width="22.85546875" style="103" bestFit="1" customWidth="1"/>
    <col min="7188" max="7188" width="14.85546875" style="103" customWidth="1"/>
    <col min="7189" max="7189" width="17.140625" style="103" customWidth="1"/>
    <col min="7190" max="7190" width="13.42578125" style="103" customWidth="1"/>
    <col min="7191" max="7191" width="12.42578125" style="103" customWidth="1"/>
    <col min="7192" max="7192" width="15.85546875" style="103" customWidth="1"/>
    <col min="7193" max="7193" width="22.85546875" style="103" customWidth="1"/>
    <col min="7194" max="7194" width="9.140625" style="103"/>
    <col min="7195" max="7195" width="3.42578125" style="103" customWidth="1"/>
    <col min="7196" max="7196" width="23" style="103" customWidth="1"/>
    <col min="7197" max="7197" width="7" style="103" customWidth="1"/>
    <col min="7198" max="7198" width="6.85546875" style="103" customWidth="1"/>
    <col min="7199" max="7199" width="27.42578125" style="103" bestFit="1" customWidth="1"/>
    <col min="7200" max="7200" width="22.85546875" style="103" bestFit="1" customWidth="1"/>
    <col min="7201" max="7201" width="14.85546875" style="103" customWidth="1"/>
    <col min="7202" max="7202" width="17.140625" style="103" customWidth="1"/>
    <col min="7203" max="7203" width="13.42578125" style="103" customWidth="1"/>
    <col min="7204" max="7204" width="12.42578125" style="103" customWidth="1"/>
    <col min="7205" max="7205" width="15.85546875" style="103" customWidth="1"/>
    <col min="7206" max="7206" width="22.85546875" style="103" customWidth="1"/>
    <col min="7207" max="7207" width="9.140625" style="103"/>
    <col min="7208" max="7208" width="3.42578125" style="103" customWidth="1"/>
    <col min="7209" max="7209" width="23" style="103" customWidth="1"/>
    <col min="7210" max="7210" width="7" style="103" customWidth="1"/>
    <col min="7211" max="7211" width="6.85546875" style="103" customWidth="1"/>
    <col min="7212" max="7212" width="27.42578125" style="103" bestFit="1" customWidth="1"/>
    <col min="7213" max="7213" width="22.85546875" style="103" bestFit="1" customWidth="1"/>
    <col min="7214" max="7214" width="14.85546875" style="103" customWidth="1"/>
    <col min="7215" max="7215" width="17.140625" style="103" customWidth="1"/>
    <col min="7216" max="7216" width="13.42578125" style="103" customWidth="1"/>
    <col min="7217" max="7217" width="12.42578125" style="103" customWidth="1"/>
    <col min="7218" max="7218" width="15.85546875" style="103" customWidth="1"/>
    <col min="7219" max="7219" width="22.85546875" style="103" customWidth="1"/>
    <col min="7220" max="7220" width="9.140625" style="103"/>
    <col min="7221" max="7221" width="3.42578125" style="103" customWidth="1"/>
    <col min="7222" max="7222" width="23" style="103" customWidth="1"/>
    <col min="7223" max="7223" width="7" style="103" customWidth="1"/>
    <col min="7224" max="7224" width="6.85546875" style="103" customWidth="1"/>
    <col min="7225" max="7225" width="27.42578125" style="103" bestFit="1" customWidth="1"/>
    <col min="7226" max="7226" width="22.85546875" style="103" bestFit="1" customWidth="1"/>
    <col min="7227" max="7227" width="14.85546875" style="103" customWidth="1"/>
    <col min="7228" max="7228" width="17.140625" style="103" customWidth="1"/>
    <col min="7229" max="7229" width="13.42578125" style="103" customWidth="1"/>
    <col min="7230" max="7230" width="12.42578125" style="103" customWidth="1"/>
    <col min="7231" max="7231" width="15.85546875" style="103" customWidth="1"/>
    <col min="7232" max="7232" width="22.85546875" style="103" customWidth="1"/>
    <col min="7233" max="7233" width="9.140625" style="103"/>
    <col min="7234" max="7234" width="3.42578125" style="103" customWidth="1"/>
    <col min="7235" max="7235" width="23" style="103" customWidth="1"/>
    <col min="7236" max="7236" width="7" style="103" customWidth="1"/>
    <col min="7237" max="7237" width="6.85546875" style="103" customWidth="1"/>
    <col min="7238" max="7238" width="27.42578125" style="103" bestFit="1" customWidth="1"/>
    <col min="7239" max="7239" width="22.85546875" style="103" bestFit="1" customWidth="1"/>
    <col min="7240" max="7240" width="14.85546875" style="103" customWidth="1"/>
    <col min="7241" max="7241" width="17.140625" style="103" customWidth="1"/>
    <col min="7242" max="7242" width="13.42578125" style="103" customWidth="1"/>
    <col min="7243" max="7243" width="12.42578125" style="103" customWidth="1"/>
    <col min="7244" max="7244" width="15.85546875" style="103" customWidth="1"/>
    <col min="7245" max="7245" width="22.85546875" style="103" customWidth="1"/>
    <col min="7246" max="7246" width="9.140625" style="103"/>
    <col min="7247" max="7247" width="3.42578125" style="103" customWidth="1"/>
    <col min="7248" max="7248" width="23" style="103" customWidth="1"/>
    <col min="7249" max="7249" width="7" style="103" customWidth="1"/>
    <col min="7250" max="7250" width="6.85546875" style="103" customWidth="1"/>
    <col min="7251" max="7251" width="27.42578125" style="103" bestFit="1" customWidth="1"/>
    <col min="7252" max="7252" width="22.85546875" style="103" bestFit="1" customWidth="1"/>
    <col min="7253" max="7253" width="14.85546875" style="103" customWidth="1"/>
    <col min="7254" max="7254" width="17.140625" style="103" customWidth="1"/>
    <col min="7255" max="7255" width="13.42578125" style="103" customWidth="1"/>
    <col min="7256" max="7256" width="12.42578125" style="103" customWidth="1"/>
    <col min="7257" max="7257" width="15.85546875" style="103" customWidth="1"/>
    <col min="7258" max="7258" width="22.85546875" style="103" customWidth="1"/>
    <col min="7259" max="7259" width="9.140625" style="103"/>
    <col min="7260" max="7260" width="3.42578125" style="103" customWidth="1"/>
    <col min="7261" max="7261" width="23" style="103" customWidth="1"/>
    <col min="7262" max="7262" width="7" style="103" customWidth="1"/>
    <col min="7263" max="7263" width="6.85546875" style="103" customWidth="1"/>
    <col min="7264" max="7264" width="27.42578125" style="103" bestFit="1" customWidth="1"/>
    <col min="7265" max="7265" width="22.85546875" style="103" bestFit="1" customWidth="1"/>
    <col min="7266" max="7266" width="14.85546875" style="103" customWidth="1"/>
    <col min="7267" max="7267" width="17.140625" style="103" customWidth="1"/>
    <col min="7268" max="7268" width="13.42578125" style="103" customWidth="1"/>
    <col min="7269" max="7269" width="12.42578125" style="103" customWidth="1"/>
    <col min="7270" max="7270" width="15.85546875" style="103" customWidth="1"/>
    <col min="7271" max="7271" width="22.85546875" style="103" customWidth="1"/>
    <col min="7272" max="7272" width="9.140625" style="103"/>
    <col min="7273" max="7273" width="3.42578125" style="103" customWidth="1"/>
    <col min="7274" max="7274" width="23" style="103" customWidth="1"/>
    <col min="7275" max="7275" width="7" style="103" customWidth="1"/>
    <col min="7276" max="7276" width="6.85546875" style="103" customWidth="1"/>
    <col min="7277" max="7277" width="27.42578125" style="103" bestFit="1" customWidth="1"/>
    <col min="7278" max="7278" width="22.85546875" style="103" bestFit="1" customWidth="1"/>
    <col min="7279" max="7279" width="14.85546875" style="103" customWidth="1"/>
    <col min="7280" max="7280" width="17.140625" style="103" customWidth="1"/>
    <col min="7281" max="7281" width="13.42578125" style="103" customWidth="1"/>
    <col min="7282" max="7282" width="12.42578125" style="103" customWidth="1"/>
    <col min="7283" max="7283" width="15.85546875" style="103" customWidth="1"/>
    <col min="7284" max="7284" width="22.85546875" style="103" customWidth="1"/>
    <col min="7285" max="7424" width="9.140625" style="103"/>
    <col min="7425" max="7425" width="3.42578125" style="103" customWidth="1"/>
    <col min="7426" max="7426" width="23" style="103" customWidth="1"/>
    <col min="7427" max="7427" width="7" style="103" customWidth="1"/>
    <col min="7428" max="7428" width="6.85546875" style="103" customWidth="1"/>
    <col min="7429" max="7429" width="27.42578125" style="103" bestFit="1" customWidth="1"/>
    <col min="7430" max="7430" width="22.85546875" style="103" bestFit="1" customWidth="1"/>
    <col min="7431" max="7431" width="14.85546875" style="103" customWidth="1"/>
    <col min="7432" max="7432" width="17.140625" style="103" customWidth="1"/>
    <col min="7433" max="7433" width="13.42578125" style="103" customWidth="1"/>
    <col min="7434" max="7434" width="12.42578125" style="103" customWidth="1"/>
    <col min="7435" max="7435" width="15.85546875" style="103" customWidth="1"/>
    <col min="7436" max="7436" width="22.85546875" style="103" customWidth="1"/>
    <col min="7437" max="7437" width="9.140625" style="103"/>
    <col min="7438" max="7438" width="3.42578125" style="103" customWidth="1"/>
    <col min="7439" max="7439" width="23" style="103" customWidth="1"/>
    <col min="7440" max="7440" width="7" style="103" customWidth="1"/>
    <col min="7441" max="7441" width="6.85546875" style="103" customWidth="1"/>
    <col min="7442" max="7442" width="27.42578125" style="103" bestFit="1" customWidth="1"/>
    <col min="7443" max="7443" width="22.85546875" style="103" bestFit="1" customWidth="1"/>
    <col min="7444" max="7444" width="14.85546875" style="103" customWidth="1"/>
    <col min="7445" max="7445" width="17.140625" style="103" customWidth="1"/>
    <col min="7446" max="7446" width="13.42578125" style="103" customWidth="1"/>
    <col min="7447" max="7447" width="12.42578125" style="103" customWidth="1"/>
    <col min="7448" max="7448" width="15.85546875" style="103" customWidth="1"/>
    <col min="7449" max="7449" width="22.85546875" style="103" customWidth="1"/>
    <col min="7450" max="7450" width="9.140625" style="103"/>
    <col min="7451" max="7451" width="3.42578125" style="103" customWidth="1"/>
    <col min="7452" max="7452" width="23" style="103" customWidth="1"/>
    <col min="7453" max="7453" width="7" style="103" customWidth="1"/>
    <col min="7454" max="7454" width="6.85546875" style="103" customWidth="1"/>
    <col min="7455" max="7455" width="27.42578125" style="103" bestFit="1" customWidth="1"/>
    <col min="7456" max="7456" width="22.85546875" style="103" bestFit="1" customWidth="1"/>
    <col min="7457" max="7457" width="14.85546875" style="103" customWidth="1"/>
    <col min="7458" max="7458" width="17.140625" style="103" customWidth="1"/>
    <col min="7459" max="7459" width="13.42578125" style="103" customWidth="1"/>
    <col min="7460" max="7460" width="12.42578125" style="103" customWidth="1"/>
    <col min="7461" max="7461" width="15.85546875" style="103" customWidth="1"/>
    <col min="7462" max="7462" width="22.85546875" style="103" customWidth="1"/>
    <col min="7463" max="7463" width="9.140625" style="103"/>
    <col min="7464" max="7464" width="3.42578125" style="103" customWidth="1"/>
    <col min="7465" max="7465" width="23" style="103" customWidth="1"/>
    <col min="7466" max="7466" width="7" style="103" customWidth="1"/>
    <col min="7467" max="7467" width="6.85546875" style="103" customWidth="1"/>
    <col min="7468" max="7468" width="27.42578125" style="103" bestFit="1" customWidth="1"/>
    <col min="7469" max="7469" width="22.85546875" style="103" bestFit="1" customWidth="1"/>
    <col min="7470" max="7470" width="14.85546875" style="103" customWidth="1"/>
    <col min="7471" max="7471" width="17.140625" style="103" customWidth="1"/>
    <col min="7472" max="7472" width="13.42578125" style="103" customWidth="1"/>
    <col min="7473" max="7473" width="12.42578125" style="103" customWidth="1"/>
    <col min="7474" max="7474" width="15.85546875" style="103" customWidth="1"/>
    <col min="7475" max="7475" width="22.85546875" style="103" customWidth="1"/>
    <col min="7476" max="7476" width="9.140625" style="103"/>
    <col min="7477" max="7477" width="3.42578125" style="103" customWidth="1"/>
    <col min="7478" max="7478" width="23" style="103" customWidth="1"/>
    <col min="7479" max="7479" width="7" style="103" customWidth="1"/>
    <col min="7480" max="7480" width="6.85546875" style="103" customWidth="1"/>
    <col min="7481" max="7481" width="27.42578125" style="103" bestFit="1" customWidth="1"/>
    <col min="7482" max="7482" width="22.85546875" style="103" bestFit="1" customWidth="1"/>
    <col min="7483" max="7483" width="14.85546875" style="103" customWidth="1"/>
    <col min="7484" max="7484" width="17.140625" style="103" customWidth="1"/>
    <col min="7485" max="7485" width="13.42578125" style="103" customWidth="1"/>
    <col min="7486" max="7486" width="12.42578125" style="103" customWidth="1"/>
    <col min="7487" max="7487" width="15.85546875" style="103" customWidth="1"/>
    <col min="7488" max="7488" width="22.85546875" style="103" customWidth="1"/>
    <col min="7489" max="7489" width="9.140625" style="103"/>
    <col min="7490" max="7490" width="3.42578125" style="103" customWidth="1"/>
    <col min="7491" max="7491" width="23" style="103" customWidth="1"/>
    <col min="7492" max="7492" width="7" style="103" customWidth="1"/>
    <col min="7493" max="7493" width="6.85546875" style="103" customWidth="1"/>
    <col min="7494" max="7494" width="27.42578125" style="103" bestFit="1" customWidth="1"/>
    <col min="7495" max="7495" width="22.85546875" style="103" bestFit="1" customWidth="1"/>
    <col min="7496" max="7496" width="14.85546875" style="103" customWidth="1"/>
    <col min="7497" max="7497" width="17.140625" style="103" customWidth="1"/>
    <col min="7498" max="7498" width="13.42578125" style="103" customWidth="1"/>
    <col min="7499" max="7499" width="12.42578125" style="103" customWidth="1"/>
    <col min="7500" max="7500" width="15.85546875" style="103" customWidth="1"/>
    <col min="7501" max="7501" width="22.85546875" style="103" customWidth="1"/>
    <col min="7502" max="7502" width="9.140625" style="103"/>
    <col min="7503" max="7503" width="3.42578125" style="103" customWidth="1"/>
    <col min="7504" max="7504" width="23" style="103" customWidth="1"/>
    <col min="7505" max="7505" width="7" style="103" customWidth="1"/>
    <col min="7506" max="7506" width="6.85546875" style="103" customWidth="1"/>
    <col min="7507" max="7507" width="27.42578125" style="103" bestFit="1" customWidth="1"/>
    <col min="7508" max="7508" width="22.85546875" style="103" bestFit="1" customWidth="1"/>
    <col min="7509" max="7509" width="14.85546875" style="103" customWidth="1"/>
    <col min="7510" max="7510" width="17.140625" style="103" customWidth="1"/>
    <col min="7511" max="7511" width="13.42578125" style="103" customWidth="1"/>
    <col min="7512" max="7512" width="12.42578125" style="103" customWidth="1"/>
    <col min="7513" max="7513" width="15.85546875" style="103" customWidth="1"/>
    <col min="7514" max="7514" width="22.85546875" style="103" customWidth="1"/>
    <col min="7515" max="7515" width="9.140625" style="103"/>
    <col min="7516" max="7516" width="3.42578125" style="103" customWidth="1"/>
    <col min="7517" max="7517" width="23" style="103" customWidth="1"/>
    <col min="7518" max="7518" width="7" style="103" customWidth="1"/>
    <col min="7519" max="7519" width="6.85546875" style="103" customWidth="1"/>
    <col min="7520" max="7520" width="27.42578125" style="103" bestFit="1" customWidth="1"/>
    <col min="7521" max="7521" width="22.85546875" style="103" bestFit="1" customWidth="1"/>
    <col min="7522" max="7522" width="14.85546875" style="103" customWidth="1"/>
    <col min="7523" max="7523" width="17.140625" style="103" customWidth="1"/>
    <col min="7524" max="7524" width="13.42578125" style="103" customWidth="1"/>
    <col min="7525" max="7525" width="12.42578125" style="103" customWidth="1"/>
    <col min="7526" max="7526" width="15.85546875" style="103" customWidth="1"/>
    <col min="7527" max="7527" width="22.85546875" style="103" customWidth="1"/>
    <col min="7528" max="7528" width="9.140625" style="103"/>
    <col min="7529" max="7529" width="3.42578125" style="103" customWidth="1"/>
    <col min="7530" max="7530" width="23" style="103" customWidth="1"/>
    <col min="7531" max="7531" width="7" style="103" customWidth="1"/>
    <col min="7532" max="7532" width="6.85546875" style="103" customWidth="1"/>
    <col min="7533" max="7533" width="27.42578125" style="103" bestFit="1" customWidth="1"/>
    <col min="7534" max="7534" width="22.85546875" style="103" bestFit="1" customWidth="1"/>
    <col min="7535" max="7535" width="14.85546875" style="103" customWidth="1"/>
    <col min="7536" max="7536" width="17.140625" style="103" customWidth="1"/>
    <col min="7537" max="7537" width="13.42578125" style="103" customWidth="1"/>
    <col min="7538" max="7538" width="12.42578125" style="103" customWidth="1"/>
    <col min="7539" max="7539" width="15.85546875" style="103" customWidth="1"/>
    <col min="7540" max="7540" width="22.85546875" style="103" customWidth="1"/>
    <col min="7541" max="7680" width="9.140625" style="103"/>
    <col min="7681" max="7681" width="3.42578125" style="103" customWidth="1"/>
    <col min="7682" max="7682" width="23" style="103" customWidth="1"/>
    <col min="7683" max="7683" width="7" style="103" customWidth="1"/>
    <col min="7684" max="7684" width="6.85546875" style="103" customWidth="1"/>
    <col min="7685" max="7685" width="27.42578125" style="103" bestFit="1" customWidth="1"/>
    <col min="7686" max="7686" width="22.85546875" style="103" bestFit="1" customWidth="1"/>
    <col min="7687" max="7687" width="14.85546875" style="103" customWidth="1"/>
    <col min="7688" max="7688" width="17.140625" style="103" customWidth="1"/>
    <col min="7689" max="7689" width="13.42578125" style="103" customWidth="1"/>
    <col min="7690" max="7690" width="12.42578125" style="103" customWidth="1"/>
    <col min="7691" max="7691" width="15.85546875" style="103" customWidth="1"/>
    <col min="7692" max="7692" width="22.85546875" style="103" customWidth="1"/>
    <col min="7693" max="7693" width="9.140625" style="103"/>
    <col min="7694" max="7694" width="3.42578125" style="103" customWidth="1"/>
    <col min="7695" max="7695" width="23" style="103" customWidth="1"/>
    <col min="7696" max="7696" width="7" style="103" customWidth="1"/>
    <col min="7697" max="7697" width="6.85546875" style="103" customWidth="1"/>
    <col min="7698" max="7698" width="27.42578125" style="103" bestFit="1" customWidth="1"/>
    <col min="7699" max="7699" width="22.85546875" style="103" bestFit="1" customWidth="1"/>
    <col min="7700" max="7700" width="14.85546875" style="103" customWidth="1"/>
    <col min="7701" max="7701" width="17.140625" style="103" customWidth="1"/>
    <col min="7702" max="7702" width="13.42578125" style="103" customWidth="1"/>
    <col min="7703" max="7703" width="12.42578125" style="103" customWidth="1"/>
    <col min="7704" max="7704" width="15.85546875" style="103" customWidth="1"/>
    <col min="7705" max="7705" width="22.85546875" style="103" customWidth="1"/>
    <col min="7706" max="7706" width="9.140625" style="103"/>
    <col min="7707" max="7707" width="3.42578125" style="103" customWidth="1"/>
    <col min="7708" max="7708" width="23" style="103" customWidth="1"/>
    <col min="7709" max="7709" width="7" style="103" customWidth="1"/>
    <col min="7710" max="7710" width="6.85546875" style="103" customWidth="1"/>
    <col min="7711" max="7711" width="27.42578125" style="103" bestFit="1" customWidth="1"/>
    <col min="7712" max="7712" width="22.85546875" style="103" bestFit="1" customWidth="1"/>
    <col min="7713" max="7713" width="14.85546875" style="103" customWidth="1"/>
    <col min="7714" max="7714" width="17.140625" style="103" customWidth="1"/>
    <col min="7715" max="7715" width="13.42578125" style="103" customWidth="1"/>
    <col min="7716" max="7716" width="12.42578125" style="103" customWidth="1"/>
    <col min="7717" max="7717" width="15.85546875" style="103" customWidth="1"/>
    <col min="7718" max="7718" width="22.85546875" style="103" customWidth="1"/>
    <col min="7719" max="7719" width="9.140625" style="103"/>
    <col min="7720" max="7720" width="3.42578125" style="103" customWidth="1"/>
    <col min="7721" max="7721" width="23" style="103" customWidth="1"/>
    <col min="7722" max="7722" width="7" style="103" customWidth="1"/>
    <col min="7723" max="7723" width="6.85546875" style="103" customWidth="1"/>
    <col min="7724" max="7724" width="27.42578125" style="103" bestFit="1" customWidth="1"/>
    <col min="7725" max="7725" width="22.85546875" style="103" bestFit="1" customWidth="1"/>
    <col min="7726" max="7726" width="14.85546875" style="103" customWidth="1"/>
    <col min="7727" max="7727" width="17.140625" style="103" customWidth="1"/>
    <col min="7728" max="7728" width="13.42578125" style="103" customWidth="1"/>
    <col min="7729" max="7729" width="12.42578125" style="103" customWidth="1"/>
    <col min="7730" max="7730" width="15.85546875" style="103" customWidth="1"/>
    <col min="7731" max="7731" width="22.85546875" style="103" customWidth="1"/>
    <col min="7732" max="7732" width="9.140625" style="103"/>
    <col min="7733" max="7733" width="3.42578125" style="103" customWidth="1"/>
    <col min="7734" max="7734" width="23" style="103" customWidth="1"/>
    <col min="7735" max="7735" width="7" style="103" customWidth="1"/>
    <col min="7736" max="7736" width="6.85546875" style="103" customWidth="1"/>
    <col min="7737" max="7737" width="27.42578125" style="103" bestFit="1" customWidth="1"/>
    <col min="7738" max="7738" width="22.85546875" style="103" bestFit="1" customWidth="1"/>
    <col min="7739" max="7739" width="14.85546875" style="103" customWidth="1"/>
    <col min="7740" max="7740" width="17.140625" style="103" customWidth="1"/>
    <col min="7741" max="7741" width="13.42578125" style="103" customWidth="1"/>
    <col min="7742" max="7742" width="12.42578125" style="103" customWidth="1"/>
    <col min="7743" max="7743" width="15.85546875" style="103" customWidth="1"/>
    <col min="7744" max="7744" width="22.85546875" style="103" customWidth="1"/>
    <col min="7745" max="7745" width="9.140625" style="103"/>
    <col min="7746" max="7746" width="3.42578125" style="103" customWidth="1"/>
    <col min="7747" max="7747" width="23" style="103" customWidth="1"/>
    <col min="7748" max="7748" width="7" style="103" customWidth="1"/>
    <col min="7749" max="7749" width="6.85546875" style="103" customWidth="1"/>
    <col min="7750" max="7750" width="27.42578125" style="103" bestFit="1" customWidth="1"/>
    <col min="7751" max="7751" width="22.85546875" style="103" bestFit="1" customWidth="1"/>
    <col min="7752" max="7752" width="14.85546875" style="103" customWidth="1"/>
    <col min="7753" max="7753" width="17.140625" style="103" customWidth="1"/>
    <col min="7754" max="7754" width="13.42578125" style="103" customWidth="1"/>
    <col min="7755" max="7755" width="12.42578125" style="103" customWidth="1"/>
    <col min="7756" max="7756" width="15.85546875" style="103" customWidth="1"/>
    <col min="7757" max="7757" width="22.85546875" style="103" customWidth="1"/>
    <col min="7758" max="7758" width="9.140625" style="103"/>
    <col min="7759" max="7759" width="3.42578125" style="103" customWidth="1"/>
    <col min="7760" max="7760" width="23" style="103" customWidth="1"/>
    <col min="7761" max="7761" width="7" style="103" customWidth="1"/>
    <col min="7762" max="7762" width="6.85546875" style="103" customWidth="1"/>
    <col min="7763" max="7763" width="27.42578125" style="103" bestFit="1" customWidth="1"/>
    <col min="7764" max="7764" width="22.85546875" style="103" bestFit="1" customWidth="1"/>
    <col min="7765" max="7765" width="14.85546875" style="103" customWidth="1"/>
    <col min="7766" max="7766" width="17.140625" style="103" customWidth="1"/>
    <col min="7767" max="7767" width="13.42578125" style="103" customWidth="1"/>
    <col min="7768" max="7768" width="12.42578125" style="103" customWidth="1"/>
    <col min="7769" max="7769" width="15.85546875" style="103" customWidth="1"/>
    <col min="7770" max="7770" width="22.85546875" style="103" customWidth="1"/>
    <col min="7771" max="7771" width="9.140625" style="103"/>
    <col min="7772" max="7772" width="3.42578125" style="103" customWidth="1"/>
    <col min="7773" max="7773" width="23" style="103" customWidth="1"/>
    <col min="7774" max="7774" width="7" style="103" customWidth="1"/>
    <col min="7775" max="7775" width="6.85546875" style="103" customWidth="1"/>
    <col min="7776" max="7776" width="27.42578125" style="103" bestFit="1" customWidth="1"/>
    <col min="7777" max="7777" width="22.85546875" style="103" bestFit="1" customWidth="1"/>
    <col min="7778" max="7778" width="14.85546875" style="103" customWidth="1"/>
    <col min="7779" max="7779" width="17.140625" style="103" customWidth="1"/>
    <col min="7780" max="7780" width="13.42578125" style="103" customWidth="1"/>
    <col min="7781" max="7781" width="12.42578125" style="103" customWidth="1"/>
    <col min="7782" max="7782" width="15.85546875" style="103" customWidth="1"/>
    <col min="7783" max="7783" width="22.85546875" style="103" customWidth="1"/>
    <col min="7784" max="7784" width="9.140625" style="103"/>
    <col min="7785" max="7785" width="3.42578125" style="103" customWidth="1"/>
    <col min="7786" max="7786" width="23" style="103" customWidth="1"/>
    <col min="7787" max="7787" width="7" style="103" customWidth="1"/>
    <col min="7788" max="7788" width="6.85546875" style="103" customWidth="1"/>
    <col min="7789" max="7789" width="27.42578125" style="103" bestFit="1" customWidth="1"/>
    <col min="7790" max="7790" width="22.85546875" style="103" bestFit="1" customWidth="1"/>
    <col min="7791" max="7791" width="14.85546875" style="103" customWidth="1"/>
    <col min="7792" max="7792" width="17.140625" style="103" customWidth="1"/>
    <col min="7793" max="7793" width="13.42578125" style="103" customWidth="1"/>
    <col min="7794" max="7794" width="12.42578125" style="103" customWidth="1"/>
    <col min="7795" max="7795" width="15.85546875" style="103" customWidth="1"/>
    <col min="7796" max="7796" width="22.85546875" style="103" customWidth="1"/>
    <col min="7797" max="7936" width="9.140625" style="103"/>
    <col min="7937" max="7937" width="3.42578125" style="103" customWidth="1"/>
    <col min="7938" max="7938" width="23" style="103" customWidth="1"/>
    <col min="7939" max="7939" width="7" style="103" customWidth="1"/>
    <col min="7940" max="7940" width="6.85546875" style="103" customWidth="1"/>
    <col min="7941" max="7941" width="27.42578125" style="103" bestFit="1" customWidth="1"/>
    <col min="7942" max="7942" width="22.85546875" style="103" bestFit="1" customWidth="1"/>
    <col min="7943" max="7943" width="14.85546875" style="103" customWidth="1"/>
    <col min="7944" max="7944" width="17.140625" style="103" customWidth="1"/>
    <col min="7945" max="7945" width="13.42578125" style="103" customWidth="1"/>
    <col min="7946" max="7946" width="12.42578125" style="103" customWidth="1"/>
    <col min="7947" max="7947" width="15.85546875" style="103" customWidth="1"/>
    <col min="7948" max="7948" width="22.85546875" style="103" customWidth="1"/>
    <col min="7949" max="7949" width="9.140625" style="103"/>
    <col min="7950" max="7950" width="3.42578125" style="103" customWidth="1"/>
    <col min="7951" max="7951" width="23" style="103" customWidth="1"/>
    <col min="7952" max="7952" width="7" style="103" customWidth="1"/>
    <col min="7953" max="7953" width="6.85546875" style="103" customWidth="1"/>
    <col min="7954" max="7954" width="27.42578125" style="103" bestFit="1" customWidth="1"/>
    <col min="7955" max="7955" width="22.85546875" style="103" bestFit="1" customWidth="1"/>
    <col min="7956" max="7956" width="14.85546875" style="103" customWidth="1"/>
    <col min="7957" max="7957" width="17.140625" style="103" customWidth="1"/>
    <col min="7958" max="7958" width="13.42578125" style="103" customWidth="1"/>
    <col min="7959" max="7959" width="12.42578125" style="103" customWidth="1"/>
    <col min="7960" max="7960" width="15.85546875" style="103" customWidth="1"/>
    <col min="7961" max="7961" width="22.85546875" style="103" customWidth="1"/>
    <col min="7962" max="7962" width="9.140625" style="103"/>
    <col min="7963" max="7963" width="3.42578125" style="103" customWidth="1"/>
    <col min="7964" max="7964" width="23" style="103" customWidth="1"/>
    <col min="7965" max="7965" width="7" style="103" customWidth="1"/>
    <col min="7966" max="7966" width="6.85546875" style="103" customWidth="1"/>
    <col min="7967" max="7967" width="27.42578125" style="103" bestFit="1" customWidth="1"/>
    <col min="7968" max="7968" width="22.85546875" style="103" bestFit="1" customWidth="1"/>
    <col min="7969" max="7969" width="14.85546875" style="103" customWidth="1"/>
    <col min="7970" max="7970" width="17.140625" style="103" customWidth="1"/>
    <col min="7971" max="7971" width="13.42578125" style="103" customWidth="1"/>
    <col min="7972" max="7972" width="12.42578125" style="103" customWidth="1"/>
    <col min="7973" max="7973" width="15.85546875" style="103" customWidth="1"/>
    <col min="7974" max="7974" width="22.85546875" style="103" customWidth="1"/>
    <col min="7975" max="7975" width="9.140625" style="103"/>
    <col min="7976" max="7976" width="3.42578125" style="103" customWidth="1"/>
    <col min="7977" max="7977" width="23" style="103" customWidth="1"/>
    <col min="7978" max="7978" width="7" style="103" customWidth="1"/>
    <col min="7979" max="7979" width="6.85546875" style="103" customWidth="1"/>
    <col min="7980" max="7980" width="27.42578125" style="103" bestFit="1" customWidth="1"/>
    <col min="7981" max="7981" width="22.85546875" style="103" bestFit="1" customWidth="1"/>
    <col min="7982" max="7982" width="14.85546875" style="103" customWidth="1"/>
    <col min="7983" max="7983" width="17.140625" style="103" customWidth="1"/>
    <col min="7984" max="7984" width="13.42578125" style="103" customWidth="1"/>
    <col min="7985" max="7985" width="12.42578125" style="103" customWidth="1"/>
    <col min="7986" max="7986" width="15.85546875" style="103" customWidth="1"/>
    <col min="7987" max="7987" width="22.85546875" style="103" customWidth="1"/>
    <col min="7988" max="7988" width="9.140625" style="103"/>
    <col min="7989" max="7989" width="3.42578125" style="103" customWidth="1"/>
    <col min="7990" max="7990" width="23" style="103" customWidth="1"/>
    <col min="7991" max="7991" width="7" style="103" customWidth="1"/>
    <col min="7992" max="7992" width="6.85546875" style="103" customWidth="1"/>
    <col min="7993" max="7993" width="27.42578125" style="103" bestFit="1" customWidth="1"/>
    <col min="7994" max="7994" width="22.85546875" style="103" bestFit="1" customWidth="1"/>
    <col min="7995" max="7995" width="14.85546875" style="103" customWidth="1"/>
    <col min="7996" max="7996" width="17.140625" style="103" customWidth="1"/>
    <col min="7997" max="7997" width="13.42578125" style="103" customWidth="1"/>
    <col min="7998" max="7998" width="12.42578125" style="103" customWidth="1"/>
    <col min="7999" max="7999" width="15.85546875" style="103" customWidth="1"/>
    <col min="8000" max="8000" width="22.85546875" style="103" customWidth="1"/>
    <col min="8001" max="8001" width="9.140625" style="103"/>
    <col min="8002" max="8002" width="3.42578125" style="103" customWidth="1"/>
    <col min="8003" max="8003" width="23" style="103" customWidth="1"/>
    <col min="8004" max="8004" width="7" style="103" customWidth="1"/>
    <col min="8005" max="8005" width="6.85546875" style="103" customWidth="1"/>
    <col min="8006" max="8006" width="27.42578125" style="103" bestFit="1" customWidth="1"/>
    <col min="8007" max="8007" width="22.85546875" style="103" bestFit="1" customWidth="1"/>
    <col min="8008" max="8008" width="14.85546875" style="103" customWidth="1"/>
    <col min="8009" max="8009" width="17.140625" style="103" customWidth="1"/>
    <col min="8010" max="8010" width="13.42578125" style="103" customWidth="1"/>
    <col min="8011" max="8011" width="12.42578125" style="103" customWidth="1"/>
    <col min="8012" max="8012" width="15.85546875" style="103" customWidth="1"/>
    <col min="8013" max="8013" width="22.85546875" style="103" customWidth="1"/>
    <col min="8014" max="8014" width="9.140625" style="103"/>
    <col min="8015" max="8015" width="3.42578125" style="103" customWidth="1"/>
    <col min="8016" max="8016" width="23" style="103" customWidth="1"/>
    <col min="8017" max="8017" width="7" style="103" customWidth="1"/>
    <col min="8018" max="8018" width="6.85546875" style="103" customWidth="1"/>
    <col min="8019" max="8019" width="27.42578125" style="103" bestFit="1" customWidth="1"/>
    <col min="8020" max="8020" width="22.85546875" style="103" bestFit="1" customWidth="1"/>
    <col min="8021" max="8021" width="14.85546875" style="103" customWidth="1"/>
    <col min="8022" max="8022" width="17.140625" style="103" customWidth="1"/>
    <col min="8023" max="8023" width="13.42578125" style="103" customWidth="1"/>
    <col min="8024" max="8024" width="12.42578125" style="103" customWidth="1"/>
    <col min="8025" max="8025" width="15.85546875" style="103" customWidth="1"/>
    <col min="8026" max="8026" width="22.85546875" style="103" customWidth="1"/>
    <col min="8027" max="8027" width="9.140625" style="103"/>
    <col min="8028" max="8028" width="3.42578125" style="103" customWidth="1"/>
    <col min="8029" max="8029" width="23" style="103" customWidth="1"/>
    <col min="8030" max="8030" width="7" style="103" customWidth="1"/>
    <col min="8031" max="8031" width="6.85546875" style="103" customWidth="1"/>
    <col min="8032" max="8032" width="27.42578125" style="103" bestFit="1" customWidth="1"/>
    <col min="8033" max="8033" width="22.85546875" style="103" bestFit="1" customWidth="1"/>
    <col min="8034" max="8034" width="14.85546875" style="103" customWidth="1"/>
    <col min="8035" max="8035" width="17.140625" style="103" customWidth="1"/>
    <col min="8036" max="8036" width="13.42578125" style="103" customWidth="1"/>
    <col min="8037" max="8037" width="12.42578125" style="103" customWidth="1"/>
    <col min="8038" max="8038" width="15.85546875" style="103" customWidth="1"/>
    <col min="8039" max="8039" width="22.85546875" style="103" customWidth="1"/>
    <col min="8040" max="8040" width="9.140625" style="103"/>
    <col min="8041" max="8041" width="3.42578125" style="103" customWidth="1"/>
    <col min="8042" max="8042" width="23" style="103" customWidth="1"/>
    <col min="8043" max="8043" width="7" style="103" customWidth="1"/>
    <col min="8044" max="8044" width="6.85546875" style="103" customWidth="1"/>
    <col min="8045" max="8045" width="27.42578125" style="103" bestFit="1" customWidth="1"/>
    <col min="8046" max="8046" width="22.85546875" style="103" bestFit="1" customWidth="1"/>
    <col min="8047" max="8047" width="14.85546875" style="103" customWidth="1"/>
    <col min="8048" max="8048" width="17.140625" style="103" customWidth="1"/>
    <col min="8049" max="8049" width="13.42578125" style="103" customWidth="1"/>
    <col min="8050" max="8050" width="12.42578125" style="103" customWidth="1"/>
    <col min="8051" max="8051" width="15.85546875" style="103" customWidth="1"/>
    <col min="8052" max="8052" width="22.85546875" style="103" customWidth="1"/>
    <col min="8053" max="8192" width="9.140625" style="103"/>
    <col min="8193" max="8193" width="3.42578125" style="103" customWidth="1"/>
    <col min="8194" max="8194" width="23" style="103" customWidth="1"/>
    <col min="8195" max="8195" width="7" style="103" customWidth="1"/>
    <col min="8196" max="8196" width="6.85546875" style="103" customWidth="1"/>
    <col min="8197" max="8197" width="27.42578125" style="103" bestFit="1" customWidth="1"/>
    <col min="8198" max="8198" width="22.85546875" style="103" bestFit="1" customWidth="1"/>
    <col min="8199" max="8199" width="14.85546875" style="103" customWidth="1"/>
    <col min="8200" max="8200" width="17.140625" style="103" customWidth="1"/>
    <col min="8201" max="8201" width="13.42578125" style="103" customWidth="1"/>
    <col min="8202" max="8202" width="12.42578125" style="103" customWidth="1"/>
    <col min="8203" max="8203" width="15.85546875" style="103" customWidth="1"/>
    <col min="8204" max="8204" width="22.85546875" style="103" customWidth="1"/>
    <col min="8205" max="8205" width="9.140625" style="103"/>
    <col min="8206" max="8206" width="3.42578125" style="103" customWidth="1"/>
    <col min="8207" max="8207" width="23" style="103" customWidth="1"/>
    <col min="8208" max="8208" width="7" style="103" customWidth="1"/>
    <col min="8209" max="8209" width="6.85546875" style="103" customWidth="1"/>
    <col min="8210" max="8210" width="27.42578125" style="103" bestFit="1" customWidth="1"/>
    <col min="8211" max="8211" width="22.85546875" style="103" bestFit="1" customWidth="1"/>
    <col min="8212" max="8212" width="14.85546875" style="103" customWidth="1"/>
    <col min="8213" max="8213" width="17.140625" style="103" customWidth="1"/>
    <col min="8214" max="8214" width="13.42578125" style="103" customWidth="1"/>
    <col min="8215" max="8215" width="12.42578125" style="103" customWidth="1"/>
    <col min="8216" max="8216" width="15.85546875" style="103" customWidth="1"/>
    <col min="8217" max="8217" width="22.85546875" style="103" customWidth="1"/>
    <col min="8218" max="8218" width="9.140625" style="103"/>
    <col min="8219" max="8219" width="3.42578125" style="103" customWidth="1"/>
    <col min="8220" max="8220" width="23" style="103" customWidth="1"/>
    <col min="8221" max="8221" width="7" style="103" customWidth="1"/>
    <col min="8222" max="8222" width="6.85546875" style="103" customWidth="1"/>
    <col min="8223" max="8223" width="27.42578125" style="103" bestFit="1" customWidth="1"/>
    <col min="8224" max="8224" width="22.85546875" style="103" bestFit="1" customWidth="1"/>
    <col min="8225" max="8225" width="14.85546875" style="103" customWidth="1"/>
    <col min="8226" max="8226" width="17.140625" style="103" customWidth="1"/>
    <col min="8227" max="8227" width="13.42578125" style="103" customWidth="1"/>
    <col min="8228" max="8228" width="12.42578125" style="103" customWidth="1"/>
    <col min="8229" max="8229" width="15.85546875" style="103" customWidth="1"/>
    <col min="8230" max="8230" width="22.85546875" style="103" customWidth="1"/>
    <col min="8231" max="8231" width="9.140625" style="103"/>
    <col min="8232" max="8232" width="3.42578125" style="103" customWidth="1"/>
    <col min="8233" max="8233" width="23" style="103" customWidth="1"/>
    <col min="8234" max="8234" width="7" style="103" customWidth="1"/>
    <col min="8235" max="8235" width="6.85546875" style="103" customWidth="1"/>
    <col min="8236" max="8236" width="27.42578125" style="103" bestFit="1" customWidth="1"/>
    <col min="8237" max="8237" width="22.85546875" style="103" bestFit="1" customWidth="1"/>
    <col min="8238" max="8238" width="14.85546875" style="103" customWidth="1"/>
    <col min="8239" max="8239" width="17.140625" style="103" customWidth="1"/>
    <col min="8240" max="8240" width="13.42578125" style="103" customWidth="1"/>
    <col min="8241" max="8241" width="12.42578125" style="103" customWidth="1"/>
    <col min="8242" max="8242" width="15.85546875" style="103" customWidth="1"/>
    <col min="8243" max="8243" width="22.85546875" style="103" customWidth="1"/>
    <col min="8244" max="8244" width="9.140625" style="103"/>
    <col min="8245" max="8245" width="3.42578125" style="103" customWidth="1"/>
    <col min="8246" max="8246" width="23" style="103" customWidth="1"/>
    <col min="8247" max="8247" width="7" style="103" customWidth="1"/>
    <col min="8248" max="8248" width="6.85546875" style="103" customWidth="1"/>
    <col min="8249" max="8249" width="27.42578125" style="103" bestFit="1" customWidth="1"/>
    <col min="8250" max="8250" width="22.85546875" style="103" bestFit="1" customWidth="1"/>
    <col min="8251" max="8251" width="14.85546875" style="103" customWidth="1"/>
    <col min="8252" max="8252" width="17.140625" style="103" customWidth="1"/>
    <col min="8253" max="8253" width="13.42578125" style="103" customWidth="1"/>
    <col min="8254" max="8254" width="12.42578125" style="103" customWidth="1"/>
    <col min="8255" max="8255" width="15.85546875" style="103" customWidth="1"/>
    <col min="8256" max="8256" width="22.85546875" style="103" customWidth="1"/>
    <col min="8257" max="8257" width="9.140625" style="103"/>
    <col min="8258" max="8258" width="3.42578125" style="103" customWidth="1"/>
    <col min="8259" max="8259" width="23" style="103" customWidth="1"/>
    <col min="8260" max="8260" width="7" style="103" customWidth="1"/>
    <col min="8261" max="8261" width="6.85546875" style="103" customWidth="1"/>
    <col min="8262" max="8262" width="27.42578125" style="103" bestFit="1" customWidth="1"/>
    <col min="8263" max="8263" width="22.85546875" style="103" bestFit="1" customWidth="1"/>
    <col min="8264" max="8264" width="14.85546875" style="103" customWidth="1"/>
    <col min="8265" max="8265" width="17.140625" style="103" customWidth="1"/>
    <col min="8266" max="8266" width="13.42578125" style="103" customWidth="1"/>
    <col min="8267" max="8267" width="12.42578125" style="103" customWidth="1"/>
    <col min="8268" max="8268" width="15.85546875" style="103" customWidth="1"/>
    <col min="8269" max="8269" width="22.85546875" style="103" customWidth="1"/>
    <col min="8270" max="8270" width="9.140625" style="103"/>
    <col min="8271" max="8271" width="3.42578125" style="103" customWidth="1"/>
    <col min="8272" max="8272" width="23" style="103" customWidth="1"/>
    <col min="8273" max="8273" width="7" style="103" customWidth="1"/>
    <col min="8274" max="8274" width="6.85546875" style="103" customWidth="1"/>
    <col min="8275" max="8275" width="27.42578125" style="103" bestFit="1" customWidth="1"/>
    <col min="8276" max="8276" width="22.85546875" style="103" bestFit="1" customWidth="1"/>
    <col min="8277" max="8277" width="14.85546875" style="103" customWidth="1"/>
    <col min="8278" max="8278" width="17.140625" style="103" customWidth="1"/>
    <col min="8279" max="8279" width="13.42578125" style="103" customWidth="1"/>
    <col min="8280" max="8280" width="12.42578125" style="103" customWidth="1"/>
    <col min="8281" max="8281" width="15.85546875" style="103" customWidth="1"/>
    <col min="8282" max="8282" width="22.85546875" style="103" customWidth="1"/>
    <col min="8283" max="8283" width="9.140625" style="103"/>
    <col min="8284" max="8284" width="3.42578125" style="103" customWidth="1"/>
    <col min="8285" max="8285" width="23" style="103" customWidth="1"/>
    <col min="8286" max="8286" width="7" style="103" customWidth="1"/>
    <col min="8287" max="8287" width="6.85546875" style="103" customWidth="1"/>
    <col min="8288" max="8288" width="27.42578125" style="103" bestFit="1" customWidth="1"/>
    <col min="8289" max="8289" width="22.85546875" style="103" bestFit="1" customWidth="1"/>
    <col min="8290" max="8290" width="14.85546875" style="103" customWidth="1"/>
    <col min="8291" max="8291" width="17.140625" style="103" customWidth="1"/>
    <col min="8292" max="8292" width="13.42578125" style="103" customWidth="1"/>
    <col min="8293" max="8293" width="12.42578125" style="103" customWidth="1"/>
    <col min="8294" max="8294" width="15.85546875" style="103" customWidth="1"/>
    <col min="8295" max="8295" width="22.85546875" style="103" customWidth="1"/>
    <col min="8296" max="8296" width="9.140625" style="103"/>
    <col min="8297" max="8297" width="3.42578125" style="103" customWidth="1"/>
    <col min="8298" max="8298" width="23" style="103" customWidth="1"/>
    <col min="8299" max="8299" width="7" style="103" customWidth="1"/>
    <col min="8300" max="8300" width="6.85546875" style="103" customWidth="1"/>
    <col min="8301" max="8301" width="27.42578125" style="103" bestFit="1" customWidth="1"/>
    <col min="8302" max="8302" width="22.85546875" style="103" bestFit="1" customWidth="1"/>
    <col min="8303" max="8303" width="14.85546875" style="103" customWidth="1"/>
    <col min="8304" max="8304" width="17.140625" style="103" customWidth="1"/>
    <col min="8305" max="8305" width="13.42578125" style="103" customWidth="1"/>
    <col min="8306" max="8306" width="12.42578125" style="103" customWidth="1"/>
    <col min="8307" max="8307" width="15.85546875" style="103" customWidth="1"/>
    <col min="8308" max="8308" width="22.85546875" style="103" customWidth="1"/>
    <col min="8309" max="8448" width="9.140625" style="103"/>
    <col min="8449" max="8449" width="3.42578125" style="103" customWidth="1"/>
    <col min="8450" max="8450" width="23" style="103" customWidth="1"/>
    <col min="8451" max="8451" width="7" style="103" customWidth="1"/>
    <col min="8452" max="8452" width="6.85546875" style="103" customWidth="1"/>
    <col min="8453" max="8453" width="27.42578125" style="103" bestFit="1" customWidth="1"/>
    <col min="8454" max="8454" width="22.85546875" style="103" bestFit="1" customWidth="1"/>
    <col min="8455" max="8455" width="14.85546875" style="103" customWidth="1"/>
    <col min="8456" max="8456" width="17.140625" style="103" customWidth="1"/>
    <col min="8457" max="8457" width="13.42578125" style="103" customWidth="1"/>
    <col min="8458" max="8458" width="12.42578125" style="103" customWidth="1"/>
    <col min="8459" max="8459" width="15.85546875" style="103" customWidth="1"/>
    <col min="8460" max="8460" width="22.85546875" style="103" customWidth="1"/>
    <col min="8461" max="8461" width="9.140625" style="103"/>
    <col min="8462" max="8462" width="3.42578125" style="103" customWidth="1"/>
    <col min="8463" max="8463" width="23" style="103" customWidth="1"/>
    <col min="8464" max="8464" width="7" style="103" customWidth="1"/>
    <col min="8465" max="8465" width="6.85546875" style="103" customWidth="1"/>
    <col min="8466" max="8466" width="27.42578125" style="103" bestFit="1" customWidth="1"/>
    <col min="8467" max="8467" width="22.85546875" style="103" bestFit="1" customWidth="1"/>
    <col min="8468" max="8468" width="14.85546875" style="103" customWidth="1"/>
    <col min="8469" max="8469" width="17.140625" style="103" customWidth="1"/>
    <col min="8470" max="8470" width="13.42578125" style="103" customWidth="1"/>
    <col min="8471" max="8471" width="12.42578125" style="103" customWidth="1"/>
    <col min="8472" max="8472" width="15.85546875" style="103" customWidth="1"/>
    <col min="8473" max="8473" width="22.85546875" style="103" customWidth="1"/>
    <col min="8474" max="8474" width="9.140625" style="103"/>
    <col min="8475" max="8475" width="3.42578125" style="103" customWidth="1"/>
    <col min="8476" max="8476" width="23" style="103" customWidth="1"/>
    <col min="8477" max="8477" width="7" style="103" customWidth="1"/>
    <col min="8478" max="8478" width="6.85546875" style="103" customWidth="1"/>
    <col min="8479" max="8479" width="27.42578125" style="103" bestFit="1" customWidth="1"/>
    <col min="8480" max="8480" width="22.85546875" style="103" bestFit="1" customWidth="1"/>
    <col min="8481" max="8481" width="14.85546875" style="103" customWidth="1"/>
    <col min="8482" max="8482" width="17.140625" style="103" customWidth="1"/>
    <col min="8483" max="8483" width="13.42578125" style="103" customWidth="1"/>
    <col min="8484" max="8484" width="12.42578125" style="103" customWidth="1"/>
    <col min="8485" max="8485" width="15.85546875" style="103" customWidth="1"/>
    <col min="8486" max="8486" width="22.85546875" style="103" customWidth="1"/>
    <col min="8487" max="8487" width="9.140625" style="103"/>
    <col min="8488" max="8488" width="3.42578125" style="103" customWidth="1"/>
    <col min="8489" max="8489" width="23" style="103" customWidth="1"/>
    <col min="8490" max="8490" width="7" style="103" customWidth="1"/>
    <col min="8491" max="8491" width="6.85546875" style="103" customWidth="1"/>
    <col min="8492" max="8492" width="27.42578125" style="103" bestFit="1" customWidth="1"/>
    <col min="8493" max="8493" width="22.85546875" style="103" bestFit="1" customWidth="1"/>
    <col min="8494" max="8494" width="14.85546875" style="103" customWidth="1"/>
    <col min="8495" max="8495" width="17.140625" style="103" customWidth="1"/>
    <col min="8496" max="8496" width="13.42578125" style="103" customWidth="1"/>
    <col min="8497" max="8497" width="12.42578125" style="103" customWidth="1"/>
    <col min="8498" max="8498" width="15.85546875" style="103" customWidth="1"/>
    <col min="8499" max="8499" width="22.85546875" style="103" customWidth="1"/>
    <col min="8500" max="8500" width="9.140625" style="103"/>
    <col min="8501" max="8501" width="3.42578125" style="103" customWidth="1"/>
    <col min="8502" max="8502" width="23" style="103" customWidth="1"/>
    <col min="8503" max="8503" width="7" style="103" customWidth="1"/>
    <col min="8504" max="8504" width="6.85546875" style="103" customWidth="1"/>
    <col min="8505" max="8505" width="27.42578125" style="103" bestFit="1" customWidth="1"/>
    <col min="8506" max="8506" width="22.85546875" style="103" bestFit="1" customWidth="1"/>
    <col min="8507" max="8507" width="14.85546875" style="103" customWidth="1"/>
    <col min="8508" max="8508" width="17.140625" style="103" customWidth="1"/>
    <col min="8509" max="8509" width="13.42578125" style="103" customWidth="1"/>
    <col min="8510" max="8510" width="12.42578125" style="103" customWidth="1"/>
    <col min="8511" max="8511" width="15.85546875" style="103" customWidth="1"/>
    <col min="8512" max="8512" width="22.85546875" style="103" customWidth="1"/>
    <col min="8513" max="8513" width="9.140625" style="103"/>
    <col min="8514" max="8514" width="3.42578125" style="103" customWidth="1"/>
    <col min="8515" max="8515" width="23" style="103" customWidth="1"/>
    <col min="8516" max="8516" width="7" style="103" customWidth="1"/>
    <col min="8517" max="8517" width="6.85546875" style="103" customWidth="1"/>
    <col min="8518" max="8518" width="27.42578125" style="103" bestFit="1" customWidth="1"/>
    <col min="8519" max="8519" width="22.85546875" style="103" bestFit="1" customWidth="1"/>
    <col min="8520" max="8520" width="14.85546875" style="103" customWidth="1"/>
    <col min="8521" max="8521" width="17.140625" style="103" customWidth="1"/>
    <col min="8522" max="8522" width="13.42578125" style="103" customWidth="1"/>
    <col min="8523" max="8523" width="12.42578125" style="103" customWidth="1"/>
    <col min="8524" max="8524" width="15.85546875" style="103" customWidth="1"/>
    <col min="8525" max="8525" width="22.85546875" style="103" customWidth="1"/>
    <col min="8526" max="8526" width="9.140625" style="103"/>
    <col min="8527" max="8527" width="3.42578125" style="103" customWidth="1"/>
    <col min="8528" max="8528" width="23" style="103" customWidth="1"/>
    <col min="8529" max="8529" width="7" style="103" customWidth="1"/>
    <col min="8530" max="8530" width="6.85546875" style="103" customWidth="1"/>
    <col min="8531" max="8531" width="27.42578125" style="103" bestFit="1" customWidth="1"/>
    <col min="8532" max="8532" width="22.85546875" style="103" bestFit="1" customWidth="1"/>
    <col min="8533" max="8533" width="14.85546875" style="103" customWidth="1"/>
    <col min="8534" max="8534" width="17.140625" style="103" customWidth="1"/>
    <col min="8535" max="8535" width="13.42578125" style="103" customWidth="1"/>
    <col min="8536" max="8536" width="12.42578125" style="103" customWidth="1"/>
    <col min="8537" max="8537" width="15.85546875" style="103" customWidth="1"/>
    <col min="8538" max="8538" width="22.85546875" style="103" customWidth="1"/>
    <col min="8539" max="8539" width="9.140625" style="103"/>
    <col min="8540" max="8540" width="3.42578125" style="103" customWidth="1"/>
    <col min="8541" max="8541" width="23" style="103" customWidth="1"/>
    <col min="8542" max="8542" width="7" style="103" customWidth="1"/>
    <col min="8543" max="8543" width="6.85546875" style="103" customWidth="1"/>
    <col min="8544" max="8544" width="27.42578125" style="103" bestFit="1" customWidth="1"/>
    <col min="8545" max="8545" width="22.85546875" style="103" bestFit="1" customWidth="1"/>
    <col min="8546" max="8546" width="14.85546875" style="103" customWidth="1"/>
    <col min="8547" max="8547" width="17.140625" style="103" customWidth="1"/>
    <col min="8548" max="8548" width="13.42578125" style="103" customWidth="1"/>
    <col min="8549" max="8549" width="12.42578125" style="103" customWidth="1"/>
    <col min="8550" max="8550" width="15.85546875" style="103" customWidth="1"/>
    <col min="8551" max="8551" width="22.85546875" style="103" customWidth="1"/>
    <col min="8552" max="8552" width="9.140625" style="103"/>
    <col min="8553" max="8553" width="3.42578125" style="103" customWidth="1"/>
    <col min="8554" max="8554" width="23" style="103" customWidth="1"/>
    <col min="8555" max="8555" width="7" style="103" customWidth="1"/>
    <col min="8556" max="8556" width="6.85546875" style="103" customWidth="1"/>
    <col min="8557" max="8557" width="27.42578125" style="103" bestFit="1" customWidth="1"/>
    <col min="8558" max="8558" width="22.85546875" style="103" bestFit="1" customWidth="1"/>
    <col min="8559" max="8559" width="14.85546875" style="103" customWidth="1"/>
    <col min="8560" max="8560" width="17.140625" style="103" customWidth="1"/>
    <col min="8561" max="8561" width="13.42578125" style="103" customWidth="1"/>
    <col min="8562" max="8562" width="12.42578125" style="103" customWidth="1"/>
    <col min="8563" max="8563" width="15.85546875" style="103" customWidth="1"/>
    <col min="8564" max="8564" width="22.85546875" style="103" customWidth="1"/>
    <col min="8565" max="8704" width="9.140625" style="103"/>
    <col min="8705" max="8705" width="3.42578125" style="103" customWidth="1"/>
    <col min="8706" max="8706" width="23" style="103" customWidth="1"/>
    <col min="8707" max="8707" width="7" style="103" customWidth="1"/>
    <col min="8708" max="8708" width="6.85546875" style="103" customWidth="1"/>
    <col min="8709" max="8709" width="27.42578125" style="103" bestFit="1" customWidth="1"/>
    <col min="8710" max="8710" width="22.85546875" style="103" bestFit="1" customWidth="1"/>
    <col min="8711" max="8711" width="14.85546875" style="103" customWidth="1"/>
    <col min="8712" max="8712" width="17.140625" style="103" customWidth="1"/>
    <col min="8713" max="8713" width="13.42578125" style="103" customWidth="1"/>
    <col min="8714" max="8714" width="12.42578125" style="103" customWidth="1"/>
    <col min="8715" max="8715" width="15.85546875" style="103" customWidth="1"/>
    <col min="8716" max="8716" width="22.85546875" style="103" customWidth="1"/>
    <col min="8717" max="8717" width="9.140625" style="103"/>
    <col min="8718" max="8718" width="3.42578125" style="103" customWidth="1"/>
    <col min="8719" max="8719" width="23" style="103" customWidth="1"/>
    <col min="8720" max="8720" width="7" style="103" customWidth="1"/>
    <col min="8721" max="8721" width="6.85546875" style="103" customWidth="1"/>
    <col min="8722" max="8722" width="27.42578125" style="103" bestFit="1" customWidth="1"/>
    <col min="8723" max="8723" width="22.85546875" style="103" bestFit="1" customWidth="1"/>
    <col min="8724" max="8724" width="14.85546875" style="103" customWidth="1"/>
    <col min="8725" max="8725" width="17.140625" style="103" customWidth="1"/>
    <col min="8726" max="8726" width="13.42578125" style="103" customWidth="1"/>
    <col min="8727" max="8727" width="12.42578125" style="103" customWidth="1"/>
    <col min="8728" max="8728" width="15.85546875" style="103" customWidth="1"/>
    <col min="8729" max="8729" width="22.85546875" style="103" customWidth="1"/>
    <col min="8730" max="8730" width="9.140625" style="103"/>
    <col min="8731" max="8731" width="3.42578125" style="103" customWidth="1"/>
    <col min="8732" max="8732" width="23" style="103" customWidth="1"/>
    <col min="8733" max="8733" width="7" style="103" customWidth="1"/>
    <col min="8734" max="8734" width="6.85546875" style="103" customWidth="1"/>
    <col min="8735" max="8735" width="27.42578125" style="103" bestFit="1" customWidth="1"/>
    <col min="8736" max="8736" width="22.85546875" style="103" bestFit="1" customWidth="1"/>
    <col min="8737" max="8737" width="14.85546875" style="103" customWidth="1"/>
    <col min="8738" max="8738" width="17.140625" style="103" customWidth="1"/>
    <col min="8739" max="8739" width="13.42578125" style="103" customWidth="1"/>
    <col min="8740" max="8740" width="12.42578125" style="103" customWidth="1"/>
    <col min="8741" max="8741" width="15.85546875" style="103" customWidth="1"/>
    <col min="8742" max="8742" width="22.85546875" style="103" customWidth="1"/>
    <col min="8743" max="8743" width="9.140625" style="103"/>
    <col min="8744" max="8744" width="3.42578125" style="103" customWidth="1"/>
    <col min="8745" max="8745" width="23" style="103" customWidth="1"/>
    <col min="8746" max="8746" width="7" style="103" customWidth="1"/>
    <col min="8747" max="8747" width="6.85546875" style="103" customWidth="1"/>
    <col min="8748" max="8748" width="27.42578125" style="103" bestFit="1" customWidth="1"/>
    <col min="8749" max="8749" width="22.85546875" style="103" bestFit="1" customWidth="1"/>
    <col min="8750" max="8750" width="14.85546875" style="103" customWidth="1"/>
    <col min="8751" max="8751" width="17.140625" style="103" customWidth="1"/>
    <col min="8752" max="8752" width="13.42578125" style="103" customWidth="1"/>
    <col min="8753" max="8753" width="12.42578125" style="103" customWidth="1"/>
    <col min="8754" max="8754" width="15.85546875" style="103" customWidth="1"/>
    <col min="8755" max="8755" width="22.85546875" style="103" customWidth="1"/>
    <col min="8756" max="8756" width="9.140625" style="103"/>
    <col min="8757" max="8757" width="3.42578125" style="103" customWidth="1"/>
    <col min="8758" max="8758" width="23" style="103" customWidth="1"/>
    <col min="8759" max="8759" width="7" style="103" customWidth="1"/>
    <col min="8760" max="8760" width="6.85546875" style="103" customWidth="1"/>
    <col min="8761" max="8761" width="27.42578125" style="103" bestFit="1" customWidth="1"/>
    <col min="8762" max="8762" width="22.85546875" style="103" bestFit="1" customWidth="1"/>
    <col min="8763" max="8763" width="14.85546875" style="103" customWidth="1"/>
    <col min="8764" max="8764" width="17.140625" style="103" customWidth="1"/>
    <col min="8765" max="8765" width="13.42578125" style="103" customWidth="1"/>
    <col min="8766" max="8766" width="12.42578125" style="103" customWidth="1"/>
    <col min="8767" max="8767" width="15.85546875" style="103" customWidth="1"/>
    <col min="8768" max="8768" width="22.85546875" style="103" customWidth="1"/>
    <col min="8769" max="8769" width="9.140625" style="103"/>
    <col min="8770" max="8770" width="3.42578125" style="103" customWidth="1"/>
    <col min="8771" max="8771" width="23" style="103" customWidth="1"/>
    <col min="8772" max="8772" width="7" style="103" customWidth="1"/>
    <col min="8773" max="8773" width="6.85546875" style="103" customWidth="1"/>
    <col min="8774" max="8774" width="27.42578125" style="103" bestFit="1" customWidth="1"/>
    <col min="8775" max="8775" width="22.85546875" style="103" bestFit="1" customWidth="1"/>
    <col min="8776" max="8776" width="14.85546875" style="103" customWidth="1"/>
    <col min="8777" max="8777" width="17.140625" style="103" customWidth="1"/>
    <col min="8778" max="8778" width="13.42578125" style="103" customWidth="1"/>
    <col min="8779" max="8779" width="12.42578125" style="103" customWidth="1"/>
    <col min="8780" max="8780" width="15.85546875" style="103" customWidth="1"/>
    <col min="8781" max="8781" width="22.85546875" style="103" customWidth="1"/>
    <col min="8782" max="8782" width="9.140625" style="103"/>
    <col min="8783" max="8783" width="3.42578125" style="103" customWidth="1"/>
    <col min="8784" max="8784" width="23" style="103" customWidth="1"/>
    <col min="8785" max="8785" width="7" style="103" customWidth="1"/>
    <col min="8786" max="8786" width="6.85546875" style="103" customWidth="1"/>
    <col min="8787" max="8787" width="27.42578125" style="103" bestFit="1" customWidth="1"/>
    <col min="8788" max="8788" width="22.85546875" style="103" bestFit="1" customWidth="1"/>
    <col min="8789" max="8789" width="14.85546875" style="103" customWidth="1"/>
    <col min="8790" max="8790" width="17.140625" style="103" customWidth="1"/>
    <col min="8791" max="8791" width="13.42578125" style="103" customWidth="1"/>
    <col min="8792" max="8792" width="12.42578125" style="103" customWidth="1"/>
    <col min="8793" max="8793" width="15.85546875" style="103" customWidth="1"/>
    <col min="8794" max="8794" width="22.85546875" style="103" customWidth="1"/>
    <col min="8795" max="8795" width="9.140625" style="103"/>
    <col min="8796" max="8796" width="3.42578125" style="103" customWidth="1"/>
    <col min="8797" max="8797" width="23" style="103" customWidth="1"/>
    <col min="8798" max="8798" width="7" style="103" customWidth="1"/>
    <col min="8799" max="8799" width="6.85546875" style="103" customWidth="1"/>
    <col min="8800" max="8800" width="27.42578125" style="103" bestFit="1" customWidth="1"/>
    <col min="8801" max="8801" width="22.85546875" style="103" bestFit="1" customWidth="1"/>
    <col min="8802" max="8802" width="14.85546875" style="103" customWidth="1"/>
    <col min="8803" max="8803" width="17.140625" style="103" customWidth="1"/>
    <col min="8804" max="8804" width="13.42578125" style="103" customWidth="1"/>
    <col min="8805" max="8805" width="12.42578125" style="103" customWidth="1"/>
    <col min="8806" max="8806" width="15.85546875" style="103" customWidth="1"/>
    <col min="8807" max="8807" width="22.85546875" style="103" customWidth="1"/>
    <col min="8808" max="8808" width="9.140625" style="103"/>
    <col min="8809" max="8809" width="3.42578125" style="103" customWidth="1"/>
    <col min="8810" max="8810" width="23" style="103" customWidth="1"/>
    <col min="8811" max="8811" width="7" style="103" customWidth="1"/>
    <col min="8812" max="8812" width="6.85546875" style="103" customWidth="1"/>
    <col min="8813" max="8813" width="27.42578125" style="103" bestFit="1" customWidth="1"/>
    <col min="8814" max="8814" width="22.85546875" style="103" bestFit="1" customWidth="1"/>
    <col min="8815" max="8815" width="14.85546875" style="103" customWidth="1"/>
    <col min="8816" max="8816" width="17.140625" style="103" customWidth="1"/>
    <col min="8817" max="8817" width="13.42578125" style="103" customWidth="1"/>
    <col min="8818" max="8818" width="12.42578125" style="103" customWidth="1"/>
    <col min="8819" max="8819" width="15.85546875" style="103" customWidth="1"/>
    <col min="8820" max="8820" width="22.85546875" style="103" customWidth="1"/>
    <col min="8821" max="8960" width="9.140625" style="103"/>
    <col min="8961" max="8961" width="3.42578125" style="103" customWidth="1"/>
    <col min="8962" max="8962" width="23" style="103" customWidth="1"/>
    <col min="8963" max="8963" width="7" style="103" customWidth="1"/>
    <col min="8964" max="8964" width="6.85546875" style="103" customWidth="1"/>
    <col min="8965" max="8965" width="27.42578125" style="103" bestFit="1" customWidth="1"/>
    <col min="8966" max="8966" width="22.85546875" style="103" bestFit="1" customWidth="1"/>
    <col min="8967" max="8967" width="14.85546875" style="103" customWidth="1"/>
    <col min="8968" max="8968" width="17.140625" style="103" customWidth="1"/>
    <col min="8969" max="8969" width="13.42578125" style="103" customWidth="1"/>
    <col min="8970" max="8970" width="12.42578125" style="103" customWidth="1"/>
    <col min="8971" max="8971" width="15.85546875" style="103" customWidth="1"/>
    <col min="8972" max="8972" width="22.85546875" style="103" customWidth="1"/>
    <col min="8973" max="8973" width="9.140625" style="103"/>
    <col min="8974" max="8974" width="3.42578125" style="103" customWidth="1"/>
    <col min="8975" max="8975" width="23" style="103" customWidth="1"/>
    <col min="8976" max="8976" width="7" style="103" customWidth="1"/>
    <col min="8977" max="8977" width="6.85546875" style="103" customWidth="1"/>
    <col min="8978" max="8978" width="27.42578125" style="103" bestFit="1" customWidth="1"/>
    <col min="8979" max="8979" width="22.85546875" style="103" bestFit="1" customWidth="1"/>
    <col min="8980" max="8980" width="14.85546875" style="103" customWidth="1"/>
    <col min="8981" max="8981" width="17.140625" style="103" customWidth="1"/>
    <col min="8982" max="8982" width="13.42578125" style="103" customWidth="1"/>
    <col min="8983" max="8983" width="12.42578125" style="103" customWidth="1"/>
    <col min="8984" max="8984" width="15.85546875" style="103" customWidth="1"/>
    <col min="8985" max="8985" width="22.85546875" style="103" customWidth="1"/>
    <col min="8986" max="8986" width="9.140625" style="103"/>
    <col min="8987" max="8987" width="3.42578125" style="103" customWidth="1"/>
    <col min="8988" max="8988" width="23" style="103" customWidth="1"/>
    <col min="8989" max="8989" width="7" style="103" customWidth="1"/>
    <col min="8990" max="8990" width="6.85546875" style="103" customWidth="1"/>
    <col min="8991" max="8991" width="27.42578125" style="103" bestFit="1" customWidth="1"/>
    <col min="8992" max="8992" width="22.85546875" style="103" bestFit="1" customWidth="1"/>
    <col min="8993" max="8993" width="14.85546875" style="103" customWidth="1"/>
    <col min="8994" max="8994" width="17.140625" style="103" customWidth="1"/>
    <col min="8995" max="8995" width="13.42578125" style="103" customWidth="1"/>
    <col min="8996" max="8996" width="12.42578125" style="103" customWidth="1"/>
    <col min="8997" max="8997" width="15.85546875" style="103" customWidth="1"/>
    <col min="8998" max="8998" width="22.85546875" style="103" customWidth="1"/>
    <col min="8999" max="8999" width="9.140625" style="103"/>
    <col min="9000" max="9000" width="3.42578125" style="103" customWidth="1"/>
    <col min="9001" max="9001" width="23" style="103" customWidth="1"/>
    <col min="9002" max="9002" width="7" style="103" customWidth="1"/>
    <col min="9003" max="9003" width="6.85546875" style="103" customWidth="1"/>
    <col min="9004" max="9004" width="27.42578125" style="103" bestFit="1" customWidth="1"/>
    <col min="9005" max="9005" width="22.85546875" style="103" bestFit="1" customWidth="1"/>
    <col min="9006" max="9006" width="14.85546875" style="103" customWidth="1"/>
    <col min="9007" max="9007" width="17.140625" style="103" customWidth="1"/>
    <col min="9008" max="9008" width="13.42578125" style="103" customWidth="1"/>
    <col min="9009" max="9009" width="12.42578125" style="103" customWidth="1"/>
    <col min="9010" max="9010" width="15.85546875" style="103" customWidth="1"/>
    <col min="9011" max="9011" width="22.85546875" style="103" customWidth="1"/>
    <col min="9012" max="9012" width="9.140625" style="103"/>
    <col min="9013" max="9013" width="3.42578125" style="103" customWidth="1"/>
    <col min="9014" max="9014" width="23" style="103" customWidth="1"/>
    <col min="9015" max="9015" width="7" style="103" customWidth="1"/>
    <col min="9016" max="9016" width="6.85546875" style="103" customWidth="1"/>
    <col min="9017" max="9017" width="27.42578125" style="103" bestFit="1" customWidth="1"/>
    <col min="9018" max="9018" width="22.85546875" style="103" bestFit="1" customWidth="1"/>
    <col min="9019" max="9019" width="14.85546875" style="103" customWidth="1"/>
    <col min="9020" max="9020" width="17.140625" style="103" customWidth="1"/>
    <col min="9021" max="9021" width="13.42578125" style="103" customWidth="1"/>
    <col min="9022" max="9022" width="12.42578125" style="103" customWidth="1"/>
    <col min="9023" max="9023" width="15.85546875" style="103" customWidth="1"/>
    <col min="9024" max="9024" width="22.85546875" style="103" customWidth="1"/>
    <col min="9025" max="9025" width="9.140625" style="103"/>
    <col min="9026" max="9026" width="3.42578125" style="103" customWidth="1"/>
    <col min="9027" max="9027" width="23" style="103" customWidth="1"/>
    <col min="9028" max="9028" width="7" style="103" customWidth="1"/>
    <col min="9029" max="9029" width="6.85546875" style="103" customWidth="1"/>
    <col min="9030" max="9030" width="27.42578125" style="103" bestFit="1" customWidth="1"/>
    <col min="9031" max="9031" width="22.85546875" style="103" bestFit="1" customWidth="1"/>
    <col min="9032" max="9032" width="14.85546875" style="103" customWidth="1"/>
    <col min="9033" max="9033" width="17.140625" style="103" customWidth="1"/>
    <col min="9034" max="9034" width="13.42578125" style="103" customWidth="1"/>
    <col min="9035" max="9035" width="12.42578125" style="103" customWidth="1"/>
    <col min="9036" max="9036" width="15.85546875" style="103" customWidth="1"/>
    <col min="9037" max="9037" width="22.85546875" style="103" customWidth="1"/>
    <col min="9038" max="9038" width="9.140625" style="103"/>
    <col min="9039" max="9039" width="3.42578125" style="103" customWidth="1"/>
    <col min="9040" max="9040" width="23" style="103" customWidth="1"/>
    <col min="9041" max="9041" width="7" style="103" customWidth="1"/>
    <col min="9042" max="9042" width="6.85546875" style="103" customWidth="1"/>
    <col min="9043" max="9043" width="27.42578125" style="103" bestFit="1" customWidth="1"/>
    <col min="9044" max="9044" width="22.85546875" style="103" bestFit="1" customWidth="1"/>
    <col min="9045" max="9045" width="14.85546875" style="103" customWidth="1"/>
    <col min="9046" max="9046" width="17.140625" style="103" customWidth="1"/>
    <col min="9047" max="9047" width="13.42578125" style="103" customWidth="1"/>
    <col min="9048" max="9048" width="12.42578125" style="103" customWidth="1"/>
    <col min="9049" max="9049" width="15.85546875" style="103" customWidth="1"/>
    <col min="9050" max="9050" width="22.85546875" style="103" customWidth="1"/>
    <col min="9051" max="9051" width="9.140625" style="103"/>
    <col min="9052" max="9052" width="3.42578125" style="103" customWidth="1"/>
    <col min="9053" max="9053" width="23" style="103" customWidth="1"/>
    <col min="9054" max="9054" width="7" style="103" customWidth="1"/>
    <col min="9055" max="9055" width="6.85546875" style="103" customWidth="1"/>
    <col min="9056" max="9056" width="27.42578125" style="103" bestFit="1" customWidth="1"/>
    <col min="9057" max="9057" width="22.85546875" style="103" bestFit="1" customWidth="1"/>
    <col min="9058" max="9058" width="14.85546875" style="103" customWidth="1"/>
    <col min="9059" max="9059" width="17.140625" style="103" customWidth="1"/>
    <col min="9060" max="9060" width="13.42578125" style="103" customWidth="1"/>
    <col min="9061" max="9061" width="12.42578125" style="103" customWidth="1"/>
    <col min="9062" max="9062" width="15.85546875" style="103" customWidth="1"/>
    <col min="9063" max="9063" width="22.85546875" style="103" customWidth="1"/>
    <col min="9064" max="9064" width="9.140625" style="103"/>
    <col min="9065" max="9065" width="3.42578125" style="103" customWidth="1"/>
    <col min="9066" max="9066" width="23" style="103" customWidth="1"/>
    <col min="9067" max="9067" width="7" style="103" customWidth="1"/>
    <col min="9068" max="9068" width="6.85546875" style="103" customWidth="1"/>
    <col min="9069" max="9069" width="27.42578125" style="103" bestFit="1" customWidth="1"/>
    <col min="9070" max="9070" width="22.85546875" style="103" bestFit="1" customWidth="1"/>
    <col min="9071" max="9071" width="14.85546875" style="103" customWidth="1"/>
    <col min="9072" max="9072" width="17.140625" style="103" customWidth="1"/>
    <col min="9073" max="9073" width="13.42578125" style="103" customWidth="1"/>
    <col min="9074" max="9074" width="12.42578125" style="103" customWidth="1"/>
    <col min="9075" max="9075" width="15.85546875" style="103" customWidth="1"/>
    <col min="9076" max="9076" width="22.85546875" style="103" customWidth="1"/>
    <col min="9077" max="9216" width="9.140625" style="103"/>
    <col min="9217" max="9217" width="3.42578125" style="103" customWidth="1"/>
    <col min="9218" max="9218" width="23" style="103" customWidth="1"/>
    <col min="9219" max="9219" width="7" style="103" customWidth="1"/>
    <col min="9220" max="9220" width="6.85546875" style="103" customWidth="1"/>
    <col min="9221" max="9221" width="27.42578125" style="103" bestFit="1" customWidth="1"/>
    <col min="9222" max="9222" width="22.85546875" style="103" bestFit="1" customWidth="1"/>
    <col min="9223" max="9223" width="14.85546875" style="103" customWidth="1"/>
    <col min="9224" max="9224" width="17.140625" style="103" customWidth="1"/>
    <col min="9225" max="9225" width="13.42578125" style="103" customWidth="1"/>
    <col min="9226" max="9226" width="12.42578125" style="103" customWidth="1"/>
    <col min="9227" max="9227" width="15.85546875" style="103" customWidth="1"/>
    <col min="9228" max="9228" width="22.85546875" style="103" customWidth="1"/>
    <col min="9229" max="9229" width="9.140625" style="103"/>
    <col min="9230" max="9230" width="3.42578125" style="103" customWidth="1"/>
    <col min="9231" max="9231" width="23" style="103" customWidth="1"/>
    <col min="9232" max="9232" width="7" style="103" customWidth="1"/>
    <col min="9233" max="9233" width="6.85546875" style="103" customWidth="1"/>
    <col min="9234" max="9234" width="27.42578125" style="103" bestFit="1" customWidth="1"/>
    <col min="9235" max="9235" width="22.85546875" style="103" bestFit="1" customWidth="1"/>
    <col min="9236" max="9236" width="14.85546875" style="103" customWidth="1"/>
    <col min="9237" max="9237" width="17.140625" style="103" customWidth="1"/>
    <col min="9238" max="9238" width="13.42578125" style="103" customWidth="1"/>
    <col min="9239" max="9239" width="12.42578125" style="103" customWidth="1"/>
    <col min="9240" max="9240" width="15.85546875" style="103" customWidth="1"/>
    <col min="9241" max="9241" width="22.85546875" style="103" customWidth="1"/>
    <col min="9242" max="9242" width="9.140625" style="103"/>
    <col min="9243" max="9243" width="3.42578125" style="103" customWidth="1"/>
    <col min="9244" max="9244" width="23" style="103" customWidth="1"/>
    <col min="9245" max="9245" width="7" style="103" customWidth="1"/>
    <col min="9246" max="9246" width="6.85546875" style="103" customWidth="1"/>
    <col min="9247" max="9247" width="27.42578125" style="103" bestFit="1" customWidth="1"/>
    <col min="9248" max="9248" width="22.85546875" style="103" bestFit="1" customWidth="1"/>
    <col min="9249" max="9249" width="14.85546875" style="103" customWidth="1"/>
    <col min="9250" max="9250" width="17.140625" style="103" customWidth="1"/>
    <col min="9251" max="9251" width="13.42578125" style="103" customWidth="1"/>
    <col min="9252" max="9252" width="12.42578125" style="103" customWidth="1"/>
    <col min="9253" max="9253" width="15.85546875" style="103" customWidth="1"/>
    <col min="9254" max="9254" width="22.85546875" style="103" customWidth="1"/>
    <col min="9255" max="9255" width="9.140625" style="103"/>
    <col min="9256" max="9256" width="3.42578125" style="103" customWidth="1"/>
    <col min="9257" max="9257" width="23" style="103" customWidth="1"/>
    <col min="9258" max="9258" width="7" style="103" customWidth="1"/>
    <col min="9259" max="9259" width="6.85546875" style="103" customWidth="1"/>
    <col min="9260" max="9260" width="27.42578125" style="103" bestFit="1" customWidth="1"/>
    <col min="9261" max="9261" width="22.85546875" style="103" bestFit="1" customWidth="1"/>
    <col min="9262" max="9262" width="14.85546875" style="103" customWidth="1"/>
    <col min="9263" max="9263" width="17.140625" style="103" customWidth="1"/>
    <col min="9264" max="9264" width="13.42578125" style="103" customWidth="1"/>
    <col min="9265" max="9265" width="12.42578125" style="103" customWidth="1"/>
    <col min="9266" max="9266" width="15.85546875" style="103" customWidth="1"/>
    <col min="9267" max="9267" width="22.85546875" style="103" customWidth="1"/>
    <col min="9268" max="9268" width="9.140625" style="103"/>
    <col min="9269" max="9269" width="3.42578125" style="103" customWidth="1"/>
    <col min="9270" max="9270" width="23" style="103" customWidth="1"/>
    <col min="9271" max="9271" width="7" style="103" customWidth="1"/>
    <col min="9272" max="9272" width="6.85546875" style="103" customWidth="1"/>
    <col min="9273" max="9273" width="27.42578125" style="103" bestFit="1" customWidth="1"/>
    <col min="9274" max="9274" width="22.85546875" style="103" bestFit="1" customWidth="1"/>
    <col min="9275" max="9275" width="14.85546875" style="103" customWidth="1"/>
    <col min="9276" max="9276" width="17.140625" style="103" customWidth="1"/>
    <col min="9277" max="9277" width="13.42578125" style="103" customWidth="1"/>
    <col min="9278" max="9278" width="12.42578125" style="103" customWidth="1"/>
    <col min="9279" max="9279" width="15.85546875" style="103" customWidth="1"/>
    <col min="9280" max="9280" width="22.85546875" style="103" customWidth="1"/>
    <col min="9281" max="9281" width="9.140625" style="103"/>
    <col min="9282" max="9282" width="3.42578125" style="103" customWidth="1"/>
    <col min="9283" max="9283" width="23" style="103" customWidth="1"/>
    <col min="9284" max="9284" width="7" style="103" customWidth="1"/>
    <col min="9285" max="9285" width="6.85546875" style="103" customWidth="1"/>
    <col min="9286" max="9286" width="27.42578125" style="103" bestFit="1" customWidth="1"/>
    <col min="9287" max="9287" width="22.85546875" style="103" bestFit="1" customWidth="1"/>
    <col min="9288" max="9288" width="14.85546875" style="103" customWidth="1"/>
    <col min="9289" max="9289" width="17.140625" style="103" customWidth="1"/>
    <col min="9290" max="9290" width="13.42578125" style="103" customWidth="1"/>
    <col min="9291" max="9291" width="12.42578125" style="103" customWidth="1"/>
    <col min="9292" max="9292" width="15.85546875" style="103" customWidth="1"/>
    <col min="9293" max="9293" width="22.85546875" style="103" customWidth="1"/>
    <col min="9294" max="9294" width="9.140625" style="103"/>
    <col min="9295" max="9295" width="3.42578125" style="103" customWidth="1"/>
    <col min="9296" max="9296" width="23" style="103" customWidth="1"/>
    <col min="9297" max="9297" width="7" style="103" customWidth="1"/>
    <col min="9298" max="9298" width="6.85546875" style="103" customWidth="1"/>
    <col min="9299" max="9299" width="27.42578125" style="103" bestFit="1" customWidth="1"/>
    <col min="9300" max="9300" width="22.85546875" style="103" bestFit="1" customWidth="1"/>
    <col min="9301" max="9301" width="14.85546875" style="103" customWidth="1"/>
    <col min="9302" max="9302" width="17.140625" style="103" customWidth="1"/>
    <col min="9303" max="9303" width="13.42578125" style="103" customWidth="1"/>
    <col min="9304" max="9304" width="12.42578125" style="103" customWidth="1"/>
    <col min="9305" max="9305" width="15.85546875" style="103" customWidth="1"/>
    <col min="9306" max="9306" width="22.85546875" style="103" customWidth="1"/>
    <col min="9307" max="9307" width="9.140625" style="103"/>
    <col min="9308" max="9308" width="3.42578125" style="103" customWidth="1"/>
    <col min="9309" max="9309" width="23" style="103" customWidth="1"/>
    <col min="9310" max="9310" width="7" style="103" customWidth="1"/>
    <col min="9311" max="9311" width="6.85546875" style="103" customWidth="1"/>
    <col min="9312" max="9312" width="27.42578125" style="103" bestFit="1" customWidth="1"/>
    <col min="9313" max="9313" width="22.85546875" style="103" bestFit="1" customWidth="1"/>
    <col min="9314" max="9314" width="14.85546875" style="103" customWidth="1"/>
    <col min="9315" max="9315" width="17.140625" style="103" customWidth="1"/>
    <col min="9316" max="9316" width="13.42578125" style="103" customWidth="1"/>
    <col min="9317" max="9317" width="12.42578125" style="103" customWidth="1"/>
    <col min="9318" max="9318" width="15.85546875" style="103" customWidth="1"/>
    <col min="9319" max="9319" width="22.85546875" style="103" customWidth="1"/>
    <col min="9320" max="9320" width="9.140625" style="103"/>
    <col min="9321" max="9321" width="3.42578125" style="103" customWidth="1"/>
    <col min="9322" max="9322" width="23" style="103" customWidth="1"/>
    <col min="9323" max="9323" width="7" style="103" customWidth="1"/>
    <col min="9324" max="9324" width="6.85546875" style="103" customWidth="1"/>
    <col min="9325" max="9325" width="27.42578125" style="103" bestFit="1" customWidth="1"/>
    <col min="9326" max="9326" width="22.85546875" style="103" bestFit="1" customWidth="1"/>
    <col min="9327" max="9327" width="14.85546875" style="103" customWidth="1"/>
    <col min="9328" max="9328" width="17.140625" style="103" customWidth="1"/>
    <col min="9329" max="9329" width="13.42578125" style="103" customWidth="1"/>
    <col min="9330" max="9330" width="12.42578125" style="103" customWidth="1"/>
    <col min="9331" max="9331" width="15.85546875" style="103" customWidth="1"/>
    <col min="9332" max="9332" width="22.85546875" style="103" customWidth="1"/>
    <col min="9333" max="9472" width="9.140625" style="103"/>
    <col min="9473" max="9473" width="3.42578125" style="103" customWidth="1"/>
    <col min="9474" max="9474" width="23" style="103" customWidth="1"/>
    <col min="9475" max="9475" width="7" style="103" customWidth="1"/>
    <col min="9476" max="9476" width="6.85546875" style="103" customWidth="1"/>
    <col min="9477" max="9477" width="27.42578125" style="103" bestFit="1" customWidth="1"/>
    <col min="9478" max="9478" width="22.85546875" style="103" bestFit="1" customWidth="1"/>
    <col min="9479" max="9479" width="14.85546875" style="103" customWidth="1"/>
    <col min="9480" max="9480" width="17.140625" style="103" customWidth="1"/>
    <col min="9481" max="9481" width="13.42578125" style="103" customWidth="1"/>
    <col min="9482" max="9482" width="12.42578125" style="103" customWidth="1"/>
    <col min="9483" max="9483" width="15.85546875" style="103" customWidth="1"/>
    <col min="9484" max="9484" width="22.85546875" style="103" customWidth="1"/>
    <col min="9485" max="9485" width="9.140625" style="103"/>
    <col min="9486" max="9486" width="3.42578125" style="103" customWidth="1"/>
    <col min="9487" max="9487" width="23" style="103" customWidth="1"/>
    <col min="9488" max="9488" width="7" style="103" customWidth="1"/>
    <col min="9489" max="9489" width="6.85546875" style="103" customWidth="1"/>
    <col min="9490" max="9490" width="27.42578125" style="103" bestFit="1" customWidth="1"/>
    <col min="9491" max="9491" width="22.85546875" style="103" bestFit="1" customWidth="1"/>
    <col min="9492" max="9492" width="14.85546875" style="103" customWidth="1"/>
    <col min="9493" max="9493" width="17.140625" style="103" customWidth="1"/>
    <col min="9494" max="9494" width="13.42578125" style="103" customWidth="1"/>
    <col min="9495" max="9495" width="12.42578125" style="103" customWidth="1"/>
    <col min="9496" max="9496" width="15.85546875" style="103" customWidth="1"/>
    <col min="9497" max="9497" width="22.85546875" style="103" customWidth="1"/>
    <col min="9498" max="9498" width="9.140625" style="103"/>
    <col min="9499" max="9499" width="3.42578125" style="103" customWidth="1"/>
    <col min="9500" max="9500" width="23" style="103" customWidth="1"/>
    <col min="9501" max="9501" width="7" style="103" customWidth="1"/>
    <col min="9502" max="9502" width="6.85546875" style="103" customWidth="1"/>
    <col min="9503" max="9503" width="27.42578125" style="103" bestFit="1" customWidth="1"/>
    <col min="9504" max="9504" width="22.85546875" style="103" bestFit="1" customWidth="1"/>
    <col min="9505" max="9505" width="14.85546875" style="103" customWidth="1"/>
    <col min="9506" max="9506" width="17.140625" style="103" customWidth="1"/>
    <col min="9507" max="9507" width="13.42578125" style="103" customWidth="1"/>
    <col min="9508" max="9508" width="12.42578125" style="103" customWidth="1"/>
    <col min="9509" max="9509" width="15.85546875" style="103" customWidth="1"/>
    <col min="9510" max="9510" width="22.85546875" style="103" customWidth="1"/>
    <col min="9511" max="9511" width="9.140625" style="103"/>
    <col min="9512" max="9512" width="3.42578125" style="103" customWidth="1"/>
    <col min="9513" max="9513" width="23" style="103" customWidth="1"/>
    <col min="9514" max="9514" width="7" style="103" customWidth="1"/>
    <col min="9515" max="9515" width="6.85546875" style="103" customWidth="1"/>
    <col min="9516" max="9516" width="27.42578125" style="103" bestFit="1" customWidth="1"/>
    <col min="9517" max="9517" width="22.85546875" style="103" bestFit="1" customWidth="1"/>
    <col min="9518" max="9518" width="14.85546875" style="103" customWidth="1"/>
    <col min="9519" max="9519" width="17.140625" style="103" customWidth="1"/>
    <col min="9520" max="9520" width="13.42578125" style="103" customWidth="1"/>
    <col min="9521" max="9521" width="12.42578125" style="103" customWidth="1"/>
    <col min="9522" max="9522" width="15.85546875" style="103" customWidth="1"/>
    <col min="9523" max="9523" width="22.85546875" style="103" customWidth="1"/>
    <col min="9524" max="9524" width="9.140625" style="103"/>
    <col min="9525" max="9525" width="3.42578125" style="103" customWidth="1"/>
    <col min="9526" max="9526" width="23" style="103" customWidth="1"/>
    <col min="9527" max="9527" width="7" style="103" customWidth="1"/>
    <col min="9528" max="9528" width="6.85546875" style="103" customWidth="1"/>
    <col min="9529" max="9529" width="27.42578125" style="103" bestFit="1" customWidth="1"/>
    <col min="9530" max="9530" width="22.85546875" style="103" bestFit="1" customWidth="1"/>
    <col min="9531" max="9531" width="14.85546875" style="103" customWidth="1"/>
    <col min="9532" max="9532" width="17.140625" style="103" customWidth="1"/>
    <col min="9533" max="9533" width="13.42578125" style="103" customWidth="1"/>
    <col min="9534" max="9534" width="12.42578125" style="103" customWidth="1"/>
    <col min="9535" max="9535" width="15.85546875" style="103" customWidth="1"/>
    <col min="9536" max="9536" width="22.85546875" style="103" customWidth="1"/>
    <col min="9537" max="9537" width="9.140625" style="103"/>
    <col min="9538" max="9538" width="3.42578125" style="103" customWidth="1"/>
    <col min="9539" max="9539" width="23" style="103" customWidth="1"/>
    <col min="9540" max="9540" width="7" style="103" customWidth="1"/>
    <col min="9541" max="9541" width="6.85546875" style="103" customWidth="1"/>
    <col min="9542" max="9542" width="27.42578125" style="103" bestFit="1" customWidth="1"/>
    <col min="9543" max="9543" width="22.85546875" style="103" bestFit="1" customWidth="1"/>
    <col min="9544" max="9544" width="14.85546875" style="103" customWidth="1"/>
    <col min="9545" max="9545" width="17.140625" style="103" customWidth="1"/>
    <col min="9546" max="9546" width="13.42578125" style="103" customWidth="1"/>
    <col min="9547" max="9547" width="12.42578125" style="103" customWidth="1"/>
    <col min="9548" max="9548" width="15.85546875" style="103" customWidth="1"/>
    <col min="9549" max="9549" width="22.85546875" style="103" customWidth="1"/>
    <col min="9550" max="9550" width="9.140625" style="103"/>
    <col min="9551" max="9551" width="3.42578125" style="103" customWidth="1"/>
    <col min="9552" max="9552" width="23" style="103" customWidth="1"/>
    <col min="9553" max="9553" width="7" style="103" customWidth="1"/>
    <col min="9554" max="9554" width="6.85546875" style="103" customWidth="1"/>
    <col min="9555" max="9555" width="27.42578125" style="103" bestFit="1" customWidth="1"/>
    <col min="9556" max="9556" width="22.85546875" style="103" bestFit="1" customWidth="1"/>
    <col min="9557" max="9557" width="14.85546875" style="103" customWidth="1"/>
    <col min="9558" max="9558" width="17.140625" style="103" customWidth="1"/>
    <col min="9559" max="9559" width="13.42578125" style="103" customWidth="1"/>
    <col min="9560" max="9560" width="12.42578125" style="103" customWidth="1"/>
    <col min="9561" max="9561" width="15.85546875" style="103" customWidth="1"/>
    <col min="9562" max="9562" width="22.85546875" style="103" customWidth="1"/>
    <col min="9563" max="9563" width="9.140625" style="103"/>
    <col min="9564" max="9564" width="3.42578125" style="103" customWidth="1"/>
    <col min="9565" max="9565" width="23" style="103" customWidth="1"/>
    <col min="9566" max="9566" width="7" style="103" customWidth="1"/>
    <col min="9567" max="9567" width="6.85546875" style="103" customWidth="1"/>
    <col min="9568" max="9568" width="27.42578125" style="103" bestFit="1" customWidth="1"/>
    <col min="9569" max="9569" width="22.85546875" style="103" bestFit="1" customWidth="1"/>
    <col min="9570" max="9570" width="14.85546875" style="103" customWidth="1"/>
    <col min="9571" max="9571" width="17.140625" style="103" customWidth="1"/>
    <col min="9572" max="9572" width="13.42578125" style="103" customWidth="1"/>
    <col min="9573" max="9573" width="12.42578125" style="103" customWidth="1"/>
    <col min="9574" max="9574" width="15.85546875" style="103" customWidth="1"/>
    <col min="9575" max="9575" width="22.85546875" style="103" customWidth="1"/>
    <col min="9576" max="9576" width="9.140625" style="103"/>
    <col min="9577" max="9577" width="3.42578125" style="103" customWidth="1"/>
    <col min="9578" max="9578" width="23" style="103" customWidth="1"/>
    <col min="9579" max="9579" width="7" style="103" customWidth="1"/>
    <col min="9580" max="9580" width="6.85546875" style="103" customWidth="1"/>
    <col min="9581" max="9581" width="27.42578125" style="103" bestFit="1" customWidth="1"/>
    <col min="9582" max="9582" width="22.85546875" style="103" bestFit="1" customWidth="1"/>
    <col min="9583" max="9583" width="14.85546875" style="103" customWidth="1"/>
    <col min="9584" max="9584" width="17.140625" style="103" customWidth="1"/>
    <col min="9585" max="9585" width="13.42578125" style="103" customWidth="1"/>
    <col min="9586" max="9586" width="12.42578125" style="103" customWidth="1"/>
    <col min="9587" max="9587" width="15.85546875" style="103" customWidth="1"/>
    <col min="9588" max="9588" width="22.85546875" style="103" customWidth="1"/>
    <col min="9589" max="9728" width="9.140625" style="103"/>
    <col min="9729" max="9729" width="3.42578125" style="103" customWidth="1"/>
    <col min="9730" max="9730" width="23" style="103" customWidth="1"/>
    <col min="9731" max="9731" width="7" style="103" customWidth="1"/>
    <col min="9732" max="9732" width="6.85546875" style="103" customWidth="1"/>
    <col min="9733" max="9733" width="27.42578125" style="103" bestFit="1" customWidth="1"/>
    <col min="9734" max="9734" width="22.85546875" style="103" bestFit="1" customWidth="1"/>
    <col min="9735" max="9735" width="14.85546875" style="103" customWidth="1"/>
    <col min="9736" max="9736" width="17.140625" style="103" customWidth="1"/>
    <col min="9737" max="9737" width="13.42578125" style="103" customWidth="1"/>
    <col min="9738" max="9738" width="12.42578125" style="103" customWidth="1"/>
    <col min="9739" max="9739" width="15.85546875" style="103" customWidth="1"/>
    <col min="9740" max="9740" width="22.85546875" style="103" customWidth="1"/>
    <col min="9741" max="9741" width="9.140625" style="103"/>
    <col min="9742" max="9742" width="3.42578125" style="103" customWidth="1"/>
    <col min="9743" max="9743" width="23" style="103" customWidth="1"/>
    <col min="9744" max="9744" width="7" style="103" customWidth="1"/>
    <col min="9745" max="9745" width="6.85546875" style="103" customWidth="1"/>
    <col min="9746" max="9746" width="27.42578125" style="103" bestFit="1" customWidth="1"/>
    <col min="9747" max="9747" width="22.85546875" style="103" bestFit="1" customWidth="1"/>
    <col min="9748" max="9748" width="14.85546875" style="103" customWidth="1"/>
    <col min="9749" max="9749" width="17.140625" style="103" customWidth="1"/>
    <col min="9750" max="9750" width="13.42578125" style="103" customWidth="1"/>
    <col min="9751" max="9751" width="12.42578125" style="103" customWidth="1"/>
    <col min="9752" max="9752" width="15.85546875" style="103" customWidth="1"/>
    <col min="9753" max="9753" width="22.85546875" style="103" customWidth="1"/>
    <col min="9754" max="9754" width="9.140625" style="103"/>
    <col min="9755" max="9755" width="3.42578125" style="103" customWidth="1"/>
    <col min="9756" max="9756" width="23" style="103" customWidth="1"/>
    <col min="9757" max="9757" width="7" style="103" customWidth="1"/>
    <col min="9758" max="9758" width="6.85546875" style="103" customWidth="1"/>
    <col min="9759" max="9759" width="27.42578125" style="103" bestFit="1" customWidth="1"/>
    <col min="9760" max="9760" width="22.85546875" style="103" bestFit="1" customWidth="1"/>
    <col min="9761" max="9761" width="14.85546875" style="103" customWidth="1"/>
    <col min="9762" max="9762" width="17.140625" style="103" customWidth="1"/>
    <col min="9763" max="9763" width="13.42578125" style="103" customWidth="1"/>
    <col min="9764" max="9764" width="12.42578125" style="103" customWidth="1"/>
    <col min="9765" max="9765" width="15.85546875" style="103" customWidth="1"/>
    <col min="9766" max="9766" width="22.85546875" style="103" customWidth="1"/>
    <col min="9767" max="9767" width="9.140625" style="103"/>
    <col min="9768" max="9768" width="3.42578125" style="103" customWidth="1"/>
    <col min="9769" max="9769" width="23" style="103" customWidth="1"/>
    <col min="9770" max="9770" width="7" style="103" customWidth="1"/>
    <col min="9771" max="9771" width="6.85546875" style="103" customWidth="1"/>
    <col min="9772" max="9772" width="27.42578125" style="103" bestFit="1" customWidth="1"/>
    <col min="9773" max="9773" width="22.85546875" style="103" bestFit="1" customWidth="1"/>
    <col min="9774" max="9774" width="14.85546875" style="103" customWidth="1"/>
    <col min="9775" max="9775" width="17.140625" style="103" customWidth="1"/>
    <col min="9776" max="9776" width="13.42578125" style="103" customWidth="1"/>
    <col min="9777" max="9777" width="12.42578125" style="103" customWidth="1"/>
    <col min="9778" max="9778" width="15.85546875" style="103" customWidth="1"/>
    <col min="9779" max="9779" width="22.85546875" style="103" customWidth="1"/>
    <col min="9780" max="9780" width="9.140625" style="103"/>
    <col min="9781" max="9781" width="3.42578125" style="103" customWidth="1"/>
    <col min="9782" max="9782" width="23" style="103" customWidth="1"/>
    <col min="9783" max="9783" width="7" style="103" customWidth="1"/>
    <col min="9784" max="9784" width="6.85546875" style="103" customWidth="1"/>
    <col min="9785" max="9785" width="27.42578125" style="103" bestFit="1" customWidth="1"/>
    <col min="9786" max="9786" width="22.85546875" style="103" bestFit="1" customWidth="1"/>
    <col min="9787" max="9787" width="14.85546875" style="103" customWidth="1"/>
    <col min="9788" max="9788" width="17.140625" style="103" customWidth="1"/>
    <col min="9789" max="9789" width="13.42578125" style="103" customWidth="1"/>
    <col min="9790" max="9790" width="12.42578125" style="103" customWidth="1"/>
    <col min="9791" max="9791" width="15.85546875" style="103" customWidth="1"/>
    <col min="9792" max="9792" width="22.85546875" style="103" customWidth="1"/>
    <col min="9793" max="9793" width="9.140625" style="103"/>
    <col min="9794" max="9794" width="3.42578125" style="103" customWidth="1"/>
    <col min="9795" max="9795" width="23" style="103" customWidth="1"/>
    <col min="9796" max="9796" width="7" style="103" customWidth="1"/>
    <col min="9797" max="9797" width="6.85546875" style="103" customWidth="1"/>
    <col min="9798" max="9798" width="27.42578125" style="103" bestFit="1" customWidth="1"/>
    <col min="9799" max="9799" width="22.85546875" style="103" bestFit="1" customWidth="1"/>
    <col min="9800" max="9800" width="14.85546875" style="103" customWidth="1"/>
    <col min="9801" max="9801" width="17.140625" style="103" customWidth="1"/>
    <col min="9802" max="9802" width="13.42578125" style="103" customWidth="1"/>
    <col min="9803" max="9803" width="12.42578125" style="103" customWidth="1"/>
    <col min="9804" max="9804" width="15.85546875" style="103" customWidth="1"/>
    <col min="9805" max="9805" width="22.85546875" style="103" customWidth="1"/>
    <col min="9806" max="9806" width="9.140625" style="103"/>
    <col min="9807" max="9807" width="3.42578125" style="103" customWidth="1"/>
    <col min="9808" max="9808" width="23" style="103" customWidth="1"/>
    <col min="9809" max="9809" width="7" style="103" customWidth="1"/>
    <col min="9810" max="9810" width="6.85546875" style="103" customWidth="1"/>
    <col min="9811" max="9811" width="27.42578125" style="103" bestFit="1" customWidth="1"/>
    <col min="9812" max="9812" width="22.85546875" style="103" bestFit="1" customWidth="1"/>
    <col min="9813" max="9813" width="14.85546875" style="103" customWidth="1"/>
    <col min="9814" max="9814" width="17.140625" style="103" customWidth="1"/>
    <col min="9815" max="9815" width="13.42578125" style="103" customWidth="1"/>
    <col min="9816" max="9816" width="12.42578125" style="103" customWidth="1"/>
    <col min="9817" max="9817" width="15.85546875" style="103" customWidth="1"/>
    <col min="9818" max="9818" width="22.85546875" style="103" customWidth="1"/>
    <col min="9819" max="9819" width="9.140625" style="103"/>
    <col min="9820" max="9820" width="3.42578125" style="103" customWidth="1"/>
    <col min="9821" max="9821" width="23" style="103" customWidth="1"/>
    <col min="9822" max="9822" width="7" style="103" customWidth="1"/>
    <col min="9823" max="9823" width="6.85546875" style="103" customWidth="1"/>
    <col min="9824" max="9824" width="27.42578125" style="103" bestFit="1" customWidth="1"/>
    <col min="9825" max="9825" width="22.85546875" style="103" bestFit="1" customWidth="1"/>
    <col min="9826" max="9826" width="14.85546875" style="103" customWidth="1"/>
    <col min="9827" max="9827" width="17.140625" style="103" customWidth="1"/>
    <col min="9828" max="9828" width="13.42578125" style="103" customWidth="1"/>
    <col min="9829" max="9829" width="12.42578125" style="103" customWidth="1"/>
    <col min="9830" max="9830" width="15.85546875" style="103" customWidth="1"/>
    <col min="9831" max="9831" width="22.85546875" style="103" customWidth="1"/>
    <col min="9832" max="9832" width="9.140625" style="103"/>
    <col min="9833" max="9833" width="3.42578125" style="103" customWidth="1"/>
    <col min="9834" max="9834" width="23" style="103" customWidth="1"/>
    <col min="9835" max="9835" width="7" style="103" customWidth="1"/>
    <col min="9836" max="9836" width="6.85546875" style="103" customWidth="1"/>
    <col min="9837" max="9837" width="27.42578125" style="103" bestFit="1" customWidth="1"/>
    <col min="9838" max="9838" width="22.85546875" style="103" bestFit="1" customWidth="1"/>
    <col min="9839" max="9839" width="14.85546875" style="103" customWidth="1"/>
    <col min="9840" max="9840" width="17.140625" style="103" customWidth="1"/>
    <col min="9841" max="9841" width="13.42578125" style="103" customWidth="1"/>
    <col min="9842" max="9842" width="12.42578125" style="103" customWidth="1"/>
    <col min="9843" max="9843" width="15.85546875" style="103" customWidth="1"/>
    <col min="9844" max="9844" width="22.85546875" style="103" customWidth="1"/>
    <col min="9845" max="9984" width="9.140625" style="103"/>
    <col min="9985" max="9985" width="3.42578125" style="103" customWidth="1"/>
    <col min="9986" max="9986" width="23" style="103" customWidth="1"/>
    <col min="9987" max="9987" width="7" style="103" customWidth="1"/>
    <col min="9988" max="9988" width="6.85546875" style="103" customWidth="1"/>
    <col min="9989" max="9989" width="27.42578125" style="103" bestFit="1" customWidth="1"/>
    <col min="9990" max="9990" width="22.85546875" style="103" bestFit="1" customWidth="1"/>
    <col min="9991" max="9991" width="14.85546875" style="103" customWidth="1"/>
    <col min="9992" max="9992" width="17.140625" style="103" customWidth="1"/>
    <col min="9993" max="9993" width="13.42578125" style="103" customWidth="1"/>
    <col min="9994" max="9994" width="12.42578125" style="103" customWidth="1"/>
    <col min="9995" max="9995" width="15.85546875" style="103" customWidth="1"/>
    <col min="9996" max="9996" width="22.85546875" style="103" customWidth="1"/>
    <col min="9997" max="9997" width="9.140625" style="103"/>
    <col min="9998" max="9998" width="3.42578125" style="103" customWidth="1"/>
    <col min="9999" max="9999" width="23" style="103" customWidth="1"/>
    <col min="10000" max="10000" width="7" style="103" customWidth="1"/>
    <col min="10001" max="10001" width="6.85546875" style="103" customWidth="1"/>
    <col min="10002" max="10002" width="27.42578125" style="103" bestFit="1" customWidth="1"/>
    <col min="10003" max="10003" width="22.85546875" style="103" bestFit="1" customWidth="1"/>
    <col min="10004" max="10004" width="14.85546875" style="103" customWidth="1"/>
    <col min="10005" max="10005" width="17.140625" style="103" customWidth="1"/>
    <col min="10006" max="10006" width="13.42578125" style="103" customWidth="1"/>
    <col min="10007" max="10007" width="12.42578125" style="103" customWidth="1"/>
    <col min="10008" max="10008" width="15.85546875" style="103" customWidth="1"/>
    <col min="10009" max="10009" width="22.85546875" style="103" customWidth="1"/>
    <col min="10010" max="10010" width="9.140625" style="103"/>
    <col min="10011" max="10011" width="3.42578125" style="103" customWidth="1"/>
    <col min="10012" max="10012" width="23" style="103" customWidth="1"/>
    <col min="10013" max="10013" width="7" style="103" customWidth="1"/>
    <col min="10014" max="10014" width="6.85546875" style="103" customWidth="1"/>
    <col min="10015" max="10015" width="27.42578125" style="103" bestFit="1" customWidth="1"/>
    <col min="10016" max="10016" width="22.85546875" style="103" bestFit="1" customWidth="1"/>
    <col min="10017" max="10017" width="14.85546875" style="103" customWidth="1"/>
    <col min="10018" max="10018" width="17.140625" style="103" customWidth="1"/>
    <col min="10019" max="10019" width="13.42578125" style="103" customWidth="1"/>
    <col min="10020" max="10020" width="12.42578125" style="103" customWidth="1"/>
    <col min="10021" max="10021" width="15.85546875" style="103" customWidth="1"/>
    <col min="10022" max="10022" width="22.85546875" style="103" customWidth="1"/>
    <col min="10023" max="10023" width="9.140625" style="103"/>
    <col min="10024" max="10024" width="3.42578125" style="103" customWidth="1"/>
    <col min="10025" max="10025" width="23" style="103" customWidth="1"/>
    <col min="10026" max="10026" width="7" style="103" customWidth="1"/>
    <col min="10027" max="10027" width="6.85546875" style="103" customWidth="1"/>
    <col min="10028" max="10028" width="27.42578125" style="103" bestFit="1" customWidth="1"/>
    <col min="10029" max="10029" width="22.85546875" style="103" bestFit="1" customWidth="1"/>
    <col min="10030" max="10030" width="14.85546875" style="103" customWidth="1"/>
    <col min="10031" max="10031" width="17.140625" style="103" customWidth="1"/>
    <col min="10032" max="10032" width="13.42578125" style="103" customWidth="1"/>
    <col min="10033" max="10033" width="12.42578125" style="103" customWidth="1"/>
    <col min="10034" max="10034" width="15.85546875" style="103" customWidth="1"/>
    <col min="10035" max="10035" width="22.85546875" style="103" customWidth="1"/>
    <col min="10036" max="10036" width="9.140625" style="103"/>
    <col min="10037" max="10037" width="3.42578125" style="103" customWidth="1"/>
    <col min="10038" max="10038" width="23" style="103" customWidth="1"/>
    <col min="10039" max="10039" width="7" style="103" customWidth="1"/>
    <col min="10040" max="10040" width="6.85546875" style="103" customWidth="1"/>
    <col min="10041" max="10041" width="27.42578125" style="103" bestFit="1" customWidth="1"/>
    <col min="10042" max="10042" width="22.85546875" style="103" bestFit="1" customWidth="1"/>
    <col min="10043" max="10043" width="14.85546875" style="103" customWidth="1"/>
    <col min="10044" max="10044" width="17.140625" style="103" customWidth="1"/>
    <col min="10045" max="10045" width="13.42578125" style="103" customWidth="1"/>
    <col min="10046" max="10046" width="12.42578125" style="103" customWidth="1"/>
    <col min="10047" max="10047" width="15.85546875" style="103" customWidth="1"/>
    <col min="10048" max="10048" width="22.85546875" style="103" customWidth="1"/>
    <col min="10049" max="10049" width="9.140625" style="103"/>
    <col min="10050" max="10050" width="3.42578125" style="103" customWidth="1"/>
    <col min="10051" max="10051" width="23" style="103" customWidth="1"/>
    <col min="10052" max="10052" width="7" style="103" customWidth="1"/>
    <col min="10053" max="10053" width="6.85546875" style="103" customWidth="1"/>
    <col min="10054" max="10054" width="27.42578125" style="103" bestFit="1" customWidth="1"/>
    <col min="10055" max="10055" width="22.85546875" style="103" bestFit="1" customWidth="1"/>
    <col min="10056" max="10056" width="14.85546875" style="103" customWidth="1"/>
    <col min="10057" max="10057" width="17.140625" style="103" customWidth="1"/>
    <col min="10058" max="10058" width="13.42578125" style="103" customWidth="1"/>
    <col min="10059" max="10059" width="12.42578125" style="103" customWidth="1"/>
    <col min="10060" max="10060" width="15.85546875" style="103" customWidth="1"/>
    <col min="10061" max="10061" width="22.85546875" style="103" customWidth="1"/>
    <col min="10062" max="10062" width="9.140625" style="103"/>
    <col min="10063" max="10063" width="3.42578125" style="103" customWidth="1"/>
    <col min="10064" max="10064" width="23" style="103" customWidth="1"/>
    <col min="10065" max="10065" width="7" style="103" customWidth="1"/>
    <col min="10066" max="10066" width="6.85546875" style="103" customWidth="1"/>
    <col min="10067" max="10067" width="27.42578125" style="103" bestFit="1" customWidth="1"/>
    <col min="10068" max="10068" width="22.85546875" style="103" bestFit="1" customWidth="1"/>
    <col min="10069" max="10069" width="14.85546875" style="103" customWidth="1"/>
    <col min="10070" max="10070" width="17.140625" style="103" customWidth="1"/>
    <col min="10071" max="10071" width="13.42578125" style="103" customWidth="1"/>
    <col min="10072" max="10072" width="12.42578125" style="103" customWidth="1"/>
    <col min="10073" max="10073" width="15.85546875" style="103" customWidth="1"/>
    <col min="10074" max="10074" width="22.85546875" style="103" customWidth="1"/>
    <col min="10075" max="10075" width="9.140625" style="103"/>
    <col min="10076" max="10076" width="3.42578125" style="103" customWidth="1"/>
    <col min="10077" max="10077" width="23" style="103" customWidth="1"/>
    <col min="10078" max="10078" width="7" style="103" customWidth="1"/>
    <col min="10079" max="10079" width="6.85546875" style="103" customWidth="1"/>
    <col min="10080" max="10080" width="27.42578125" style="103" bestFit="1" customWidth="1"/>
    <col min="10081" max="10081" width="22.85546875" style="103" bestFit="1" customWidth="1"/>
    <col min="10082" max="10082" width="14.85546875" style="103" customWidth="1"/>
    <col min="10083" max="10083" width="17.140625" style="103" customWidth="1"/>
    <col min="10084" max="10084" width="13.42578125" style="103" customWidth="1"/>
    <col min="10085" max="10085" width="12.42578125" style="103" customWidth="1"/>
    <col min="10086" max="10086" width="15.85546875" style="103" customWidth="1"/>
    <col min="10087" max="10087" width="22.85546875" style="103" customWidth="1"/>
    <col min="10088" max="10088" width="9.140625" style="103"/>
    <col min="10089" max="10089" width="3.42578125" style="103" customWidth="1"/>
    <col min="10090" max="10090" width="23" style="103" customWidth="1"/>
    <col min="10091" max="10091" width="7" style="103" customWidth="1"/>
    <col min="10092" max="10092" width="6.85546875" style="103" customWidth="1"/>
    <col min="10093" max="10093" width="27.42578125" style="103" bestFit="1" customWidth="1"/>
    <col min="10094" max="10094" width="22.85546875" style="103" bestFit="1" customWidth="1"/>
    <col min="10095" max="10095" width="14.85546875" style="103" customWidth="1"/>
    <col min="10096" max="10096" width="17.140625" style="103" customWidth="1"/>
    <col min="10097" max="10097" width="13.42578125" style="103" customWidth="1"/>
    <col min="10098" max="10098" width="12.42578125" style="103" customWidth="1"/>
    <col min="10099" max="10099" width="15.85546875" style="103" customWidth="1"/>
    <col min="10100" max="10100" width="22.85546875" style="103" customWidth="1"/>
    <col min="10101" max="10240" width="9.140625" style="103"/>
    <col min="10241" max="10241" width="3.42578125" style="103" customWidth="1"/>
    <col min="10242" max="10242" width="23" style="103" customWidth="1"/>
    <col min="10243" max="10243" width="7" style="103" customWidth="1"/>
    <col min="10244" max="10244" width="6.85546875" style="103" customWidth="1"/>
    <col min="10245" max="10245" width="27.42578125" style="103" bestFit="1" customWidth="1"/>
    <col min="10246" max="10246" width="22.85546875" style="103" bestFit="1" customWidth="1"/>
    <col min="10247" max="10247" width="14.85546875" style="103" customWidth="1"/>
    <col min="10248" max="10248" width="17.140625" style="103" customWidth="1"/>
    <col min="10249" max="10249" width="13.42578125" style="103" customWidth="1"/>
    <col min="10250" max="10250" width="12.42578125" style="103" customWidth="1"/>
    <col min="10251" max="10251" width="15.85546875" style="103" customWidth="1"/>
    <col min="10252" max="10252" width="22.85546875" style="103" customWidth="1"/>
    <col min="10253" max="10253" width="9.140625" style="103"/>
    <col min="10254" max="10254" width="3.42578125" style="103" customWidth="1"/>
    <col min="10255" max="10255" width="23" style="103" customWidth="1"/>
    <col min="10256" max="10256" width="7" style="103" customWidth="1"/>
    <col min="10257" max="10257" width="6.85546875" style="103" customWidth="1"/>
    <col min="10258" max="10258" width="27.42578125" style="103" bestFit="1" customWidth="1"/>
    <col min="10259" max="10259" width="22.85546875" style="103" bestFit="1" customWidth="1"/>
    <col min="10260" max="10260" width="14.85546875" style="103" customWidth="1"/>
    <col min="10261" max="10261" width="17.140625" style="103" customWidth="1"/>
    <col min="10262" max="10262" width="13.42578125" style="103" customWidth="1"/>
    <col min="10263" max="10263" width="12.42578125" style="103" customWidth="1"/>
    <col min="10264" max="10264" width="15.85546875" style="103" customWidth="1"/>
    <col min="10265" max="10265" width="22.85546875" style="103" customWidth="1"/>
    <col min="10266" max="10266" width="9.140625" style="103"/>
    <col min="10267" max="10267" width="3.42578125" style="103" customWidth="1"/>
    <col min="10268" max="10268" width="23" style="103" customWidth="1"/>
    <col min="10269" max="10269" width="7" style="103" customWidth="1"/>
    <col min="10270" max="10270" width="6.85546875" style="103" customWidth="1"/>
    <col min="10271" max="10271" width="27.42578125" style="103" bestFit="1" customWidth="1"/>
    <col min="10272" max="10272" width="22.85546875" style="103" bestFit="1" customWidth="1"/>
    <col min="10273" max="10273" width="14.85546875" style="103" customWidth="1"/>
    <col min="10274" max="10274" width="17.140625" style="103" customWidth="1"/>
    <col min="10275" max="10275" width="13.42578125" style="103" customWidth="1"/>
    <col min="10276" max="10276" width="12.42578125" style="103" customWidth="1"/>
    <col min="10277" max="10277" width="15.85546875" style="103" customWidth="1"/>
    <col min="10278" max="10278" width="22.85546875" style="103" customWidth="1"/>
    <col min="10279" max="10279" width="9.140625" style="103"/>
    <col min="10280" max="10280" width="3.42578125" style="103" customWidth="1"/>
    <col min="10281" max="10281" width="23" style="103" customWidth="1"/>
    <col min="10282" max="10282" width="7" style="103" customWidth="1"/>
    <col min="10283" max="10283" width="6.85546875" style="103" customWidth="1"/>
    <col min="10284" max="10284" width="27.42578125" style="103" bestFit="1" customWidth="1"/>
    <col min="10285" max="10285" width="22.85546875" style="103" bestFit="1" customWidth="1"/>
    <col min="10286" max="10286" width="14.85546875" style="103" customWidth="1"/>
    <col min="10287" max="10287" width="17.140625" style="103" customWidth="1"/>
    <col min="10288" max="10288" width="13.42578125" style="103" customWidth="1"/>
    <col min="10289" max="10289" width="12.42578125" style="103" customWidth="1"/>
    <col min="10290" max="10290" width="15.85546875" style="103" customWidth="1"/>
    <col min="10291" max="10291" width="22.85546875" style="103" customWidth="1"/>
    <col min="10292" max="10292" width="9.140625" style="103"/>
    <col min="10293" max="10293" width="3.42578125" style="103" customWidth="1"/>
    <col min="10294" max="10294" width="23" style="103" customWidth="1"/>
    <col min="10295" max="10295" width="7" style="103" customWidth="1"/>
    <col min="10296" max="10296" width="6.85546875" style="103" customWidth="1"/>
    <col min="10297" max="10297" width="27.42578125" style="103" bestFit="1" customWidth="1"/>
    <col min="10298" max="10298" width="22.85546875" style="103" bestFit="1" customWidth="1"/>
    <col min="10299" max="10299" width="14.85546875" style="103" customWidth="1"/>
    <col min="10300" max="10300" width="17.140625" style="103" customWidth="1"/>
    <col min="10301" max="10301" width="13.42578125" style="103" customWidth="1"/>
    <col min="10302" max="10302" width="12.42578125" style="103" customWidth="1"/>
    <col min="10303" max="10303" width="15.85546875" style="103" customWidth="1"/>
    <col min="10304" max="10304" width="22.85546875" style="103" customWidth="1"/>
    <col min="10305" max="10305" width="9.140625" style="103"/>
    <col min="10306" max="10306" width="3.42578125" style="103" customWidth="1"/>
    <col min="10307" max="10307" width="23" style="103" customWidth="1"/>
    <col min="10308" max="10308" width="7" style="103" customWidth="1"/>
    <col min="10309" max="10309" width="6.85546875" style="103" customWidth="1"/>
    <col min="10310" max="10310" width="27.42578125" style="103" bestFit="1" customWidth="1"/>
    <col min="10311" max="10311" width="22.85546875" style="103" bestFit="1" customWidth="1"/>
    <col min="10312" max="10312" width="14.85546875" style="103" customWidth="1"/>
    <col min="10313" max="10313" width="17.140625" style="103" customWidth="1"/>
    <col min="10314" max="10314" width="13.42578125" style="103" customWidth="1"/>
    <col min="10315" max="10315" width="12.42578125" style="103" customWidth="1"/>
    <col min="10316" max="10316" width="15.85546875" style="103" customWidth="1"/>
    <col min="10317" max="10317" width="22.85546875" style="103" customWidth="1"/>
    <col min="10318" max="10318" width="9.140625" style="103"/>
    <col min="10319" max="10319" width="3.42578125" style="103" customWidth="1"/>
    <col min="10320" max="10320" width="23" style="103" customWidth="1"/>
    <col min="10321" max="10321" width="7" style="103" customWidth="1"/>
    <col min="10322" max="10322" width="6.85546875" style="103" customWidth="1"/>
    <col min="10323" max="10323" width="27.42578125" style="103" bestFit="1" customWidth="1"/>
    <col min="10324" max="10324" width="22.85546875" style="103" bestFit="1" customWidth="1"/>
    <col min="10325" max="10325" width="14.85546875" style="103" customWidth="1"/>
    <col min="10326" max="10326" width="17.140625" style="103" customWidth="1"/>
    <col min="10327" max="10327" width="13.42578125" style="103" customWidth="1"/>
    <col min="10328" max="10328" width="12.42578125" style="103" customWidth="1"/>
    <col min="10329" max="10329" width="15.85546875" style="103" customWidth="1"/>
    <col min="10330" max="10330" width="22.85546875" style="103" customWidth="1"/>
    <col min="10331" max="10331" width="9.140625" style="103"/>
    <col min="10332" max="10332" width="3.42578125" style="103" customWidth="1"/>
    <col min="10333" max="10333" width="23" style="103" customWidth="1"/>
    <col min="10334" max="10334" width="7" style="103" customWidth="1"/>
    <col min="10335" max="10335" width="6.85546875" style="103" customWidth="1"/>
    <col min="10336" max="10336" width="27.42578125" style="103" bestFit="1" customWidth="1"/>
    <col min="10337" max="10337" width="22.85546875" style="103" bestFit="1" customWidth="1"/>
    <col min="10338" max="10338" width="14.85546875" style="103" customWidth="1"/>
    <col min="10339" max="10339" width="17.140625" style="103" customWidth="1"/>
    <col min="10340" max="10340" width="13.42578125" style="103" customWidth="1"/>
    <col min="10341" max="10341" width="12.42578125" style="103" customWidth="1"/>
    <col min="10342" max="10342" width="15.85546875" style="103" customWidth="1"/>
    <col min="10343" max="10343" width="22.85546875" style="103" customWidth="1"/>
    <col min="10344" max="10344" width="9.140625" style="103"/>
    <col min="10345" max="10345" width="3.42578125" style="103" customWidth="1"/>
    <col min="10346" max="10346" width="23" style="103" customWidth="1"/>
    <col min="10347" max="10347" width="7" style="103" customWidth="1"/>
    <col min="10348" max="10348" width="6.85546875" style="103" customWidth="1"/>
    <col min="10349" max="10349" width="27.42578125" style="103" bestFit="1" customWidth="1"/>
    <col min="10350" max="10350" width="22.85546875" style="103" bestFit="1" customWidth="1"/>
    <col min="10351" max="10351" width="14.85546875" style="103" customWidth="1"/>
    <col min="10352" max="10352" width="17.140625" style="103" customWidth="1"/>
    <col min="10353" max="10353" width="13.42578125" style="103" customWidth="1"/>
    <col min="10354" max="10354" width="12.42578125" style="103" customWidth="1"/>
    <col min="10355" max="10355" width="15.85546875" style="103" customWidth="1"/>
    <col min="10356" max="10356" width="22.85546875" style="103" customWidth="1"/>
    <col min="10357" max="10496" width="9.140625" style="103"/>
    <col min="10497" max="10497" width="3.42578125" style="103" customWidth="1"/>
    <col min="10498" max="10498" width="23" style="103" customWidth="1"/>
    <col min="10499" max="10499" width="7" style="103" customWidth="1"/>
    <col min="10500" max="10500" width="6.85546875" style="103" customWidth="1"/>
    <col min="10501" max="10501" width="27.42578125" style="103" bestFit="1" customWidth="1"/>
    <col min="10502" max="10502" width="22.85546875" style="103" bestFit="1" customWidth="1"/>
    <col min="10503" max="10503" width="14.85546875" style="103" customWidth="1"/>
    <col min="10504" max="10504" width="17.140625" style="103" customWidth="1"/>
    <col min="10505" max="10505" width="13.42578125" style="103" customWidth="1"/>
    <col min="10506" max="10506" width="12.42578125" style="103" customWidth="1"/>
    <col min="10507" max="10507" width="15.85546875" style="103" customWidth="1"/>
    <col min="10508" max="10508" width="22.85546875" style="103" customWidth="1"/>
    <col min="10509" max="10509" width="9.140625" style="103"/>
    <col min="10510" max="10510" width="3.42578125" style="103" customWidth="1"/>
    <col min="10511" max="10511" width="23" style="103" customWidth="1"/>
    <col min="10512" max="10512" width="7" style="103" customWidth="1"/>
    <col min="10513" max="10513" width="6.85546875" style="103" customWidth="1"/>
    <col min="10514" max="10514" width="27.42578125" style="103" bestFit="1" customWidth="1"/>
    <col min="10515" max="10515" width="22.85546875" style="103" bestFit="1" customWidth="1"/>
    <col min="10516" max="10516" width="14.85546875" style="103" customWidth="1"/>
    <col min="10517" max="10517" width="17.140625" style="103" customWidth="1"/>
    <col min="10518" max="10518" width="13.42578125" style="103" customWidth="1"/>
    <col min="10519" max="10519" width="12.42578125" style="103" customWidth="1"/>
    <col min="10520" max="10520" width="15.85546875" style="103" customWidth="1"/>
    <col min="10521" max="10521" width="22.85546875" style="103" customWidth="1"/>
    <col min="10522" max="10522" width="9.140625" style="103"/>
    <col min="10523" max="10523" width="3.42578125" style="103" customWidth="1"/>
    <col min="10524" max="10524" width="23" style="103" customWidth="1"/>
    <col min="10525" max="10525" width="7" style="103" customWidth="1"/>
    <col min="10526" max="10526" width="6.85546875" style="103" customWidth="1"/>
    <col min="10527" max="10527" width="27.42578125" style="103" bestFit="1" customWidth="1"/>
    <col min="10528" max="10528" width="22.85546875" style="103" bestFit="1" customWidth="1"/>
    <col min="10529" max="10529" width="14.85546875" style="103" customWidth="1"/>
    <col min="10530" max="10530" width="17.140625" style="103" customWidth="1"/>
    <col min="10531" max="10531" width="13.42578125" style="103" customWidth="1"/>
    <col min="10532" max="10532" width="12.42578125" style="103" customWidth="1"/>
    <col min="10533" max="10533" width="15.85546875" style="103" customWidth="1"/>
    <col min="10534" max="10534" width="22.85546875" style="103" customWidth="1"/>
    <col min="10535" max="10535" width="9.140625" style="103"/>
    <col min="10536" max="10536" width="3.42578125" style="103" customWidth="1"/>
    <col min="10537" max="10537" width="23" style="103" customWidth="1"/>
    <col min="10538" max="10538" width="7" style="103" customWidth="1"/>
    <col min="10539" max="10539" width="6.85546875" style="103" customWidth="1"/>
    <col min="10540" max="10540" width="27.42578125" style="103" bestFit="1" customWidth="1"/>
    <col min="10541" max="10541" width="22.85546875" style="103" bestFit="1" customWidth="1"/>
    <col min="10542" max="10542" width="14.85546875" style="103" customWidth="1"/>
    <col min="10543" max="10543" width="17.140625" style="103" customWidth="1"/>
    <col min="10544" max="10544" width="13.42578125" style="103" customWidth="1"/>
    <col min="10545" max="10545" width="12.42578125" style="103" customWidth="1"/>
    <col min="10546" max="10546" width="15.85546875" style="103" customWidth="1"/>
    <col min="10547" max="10547" width="22.85546875" style="103" customWidth="1"/>
    <col min="10548" max="10548" width="9.140625" style="103"/>
    <col min="10549" max="10549" width="3.42578125" style="103" customWidth="1"/>
    <col min="10550" max="10550" width="23" style="103" customWidth="1"/>
    <col min="10551" max="10551" width="7" style="103" customWidth="1"/>
    <col min="10552" max="10552" width="6.85546875" style="103" customWidth="1"/>
    <col min="10553" max="10553" width="27.42578125" style="103" bestFit="1" customWidth="1"/>
    <col min="10554" max="10554" width="22.85546875" style="103" bestFit="1" customWidth="1"/>
    <col min="10555" max="10555" width="14.85546875" style="103" customWidth="1"/>
    <col min="10556" max="10556" width="17.140625" style="103" customWidth="1"/>
    <col min="10557" max="10557" width="13.42578125" style="103" customWidth="1"/>
    <col min="10558" max="10558" width="12.42578125" style="103" customWidth="1"/>
    <col min="10559" max="10559" width="15.85546875" style="103" customWidth="1"/>
    <col min="10560" max="10560" width="22.85546875" style="103" customWidth="1"/>
    <col min="10561" max="10561" width="9.140625" style="103"/>
    <col min="10562" max="10562" width="3.42578125" style="103" customWidth="1"/>
    <col min="10563" max="10563" width="23" style="103" customWidth="1"/>
    <col min="10564" max="10564" width="7" style="103" customWidth="1"/>
    <col min="10565" max="10565" width="6.85546875" style="103" customWidth="1"/>
    <col min="10566" max="10566" width="27.42578125" style="103" bestFit="1" customWidth="1"/>
    <col min="10567" max="10567" width="22.85546875" style="103" bestFit="1" customWidth="1"/>
    <col min="10568" max="10568" width="14.85546875" style="103" customWidth="1"/>
    <col min="10569" max="10569" width="17.140625" style="103" customWidth="1"/>
    <col min="10570" max="10570" width="13.42578125" style="103" customWidth="1"/>
    <col min="10571" max="10571" width="12.42578125" style="103" customWidth="1"/>
    <col min="10572" max="10572" width="15.85546875" style="103" customWidth="1"/>
    <col min="10573" max="10573" width="22.85546875" style="103" customWidth="1"/>
    <col min="10574" max="10574" width="9.140625" style="103"/>
    <col min="10575" max="10575" width="3.42578125" style="103" customWidth="1"/>
    <col min="10576" max="10576" width="23" style="103" customWidth="1"/>
    <col min="10577" max="10577" width="7" style="103" customWidth="1"/>
    <col min="10578" max="10578" width="6.85546875" style="103" customWidth="1"/>
    <col min="10579" max="10579" width="27.42578125" style="103" bestFit="1" customWidth="1"/>
    <col min="10580" max="10580" width="22.85546875" style="103" bestFit="1" customWidth="1"/>
    <col min="10581" max="10581" width="14.85546875" style="103" customWidth="1"/>
    <col min="10582" max="10582" width="17.140625" style="103" customWidth="1"/>
    <col min="10583" max="10583" width="13.42578125" style="103" customWidth="1"/>
    <col min="10584" max="10584" width="12.42578125" style="103" customWidth="1"/>
    <col min="10585" max="10585" width="15.85546875" style="103" customWidth="1"/>
    <col min="10586" max="10586" width="22.85546875" style="103" customWidth="1"/>
    <col min="10587" max="10587" width="9.140625" style="103"/>
    <col min="10588" max="10588" width="3.42578125" style="103" customWidth="1"/>
    <col min="10589" max="10589" width="23" style="103" customWidth="1"/>
    <col min="10590" max="10590" width="7" style="103" customWidth="1"/>
    <col min="10591" max="10591" width="6.85546875" style="103" customWidth="1"/>
    <col min="10592" max="10592" width="27.42578125" style="103" bestFit="1" customWidth="1"/>
    <col min="10593" max="10593" width="22.85546875" style="103" bestFit="1" customWidth="1"/>
    <col min="10594" max="10594" width="14.85546875" style="103" customWidth="1"/>
    <col min="10595" max="10595" width="17.140625" style="103" customWidth="1"/>
    <col min="10596" max="10596" width="13.42578125" style="103" customWidth="1"/>
    <col min="10597" max="10597" width="12.42578125" style="103" customWidth="1"/>
    <col min="10598" max="10598" width="15.85546875" style="103" customWidth="1"/>
    <col min="10599" max="10599" width="22.85546875" style="103" customWidth="1"/>
    <col min="10600" max="10600" width="9.140625" style="103"/>
    <col min="10601" max="10601" width="3.42578125" style="103" customWidth="1"/>
    <col min="10602" max="10602" width="23" style="103" customWidth="1"/>
    <col min="10603" max="10603" width="7" style="103" customWidth="1"/>
    <col min="10604" max="10604" width="6.85546875" style="103" customWidth="1"/>
    <col min="10605" max="10605" width="27.42578125" style="103" bestFit="1" customWidth="1"/>
    <col min="10606" max="10606" width="22.85546875" style="103" bestFit="1" customWidth="1"/>
    <col min="10607" max="10607" width="14.85546875" style="103" customWidth="1"/>
    <col min="10608" max="10608" width="17.140625" style="103" customWidth="1"/>
    <col min="10609" max="10609" width="13.42578125" style="103" customWidth="1"/>
    <col min="10610" max="10610" width="12.42578125" style="103" customWidth="1"/>
    <col min="10611" max="10611" width="15.85546875" style="103" customWidth="1"/>
    <col min="10612" max="10612" width="22.85546875" style="103" customWidth="1"/>
    <col min="10613" max="10752" width="9.140625" style="103"/>
    <col min="10753" max="10753" width="3.42578125" style="103" customWidth="1"/>
    <col min="10754" max="10754" width="23" style="103" customWidth="1"/>
    <col min="10755" max="10755" width="7" style="103" customWidth="1"/>
    <col min="10756" max="10756" width="6.85546875" style="103" customWidth="1"/>
    <col min="10757" max="10757" width="27.42578125" style="103" bestFit="1" customWidth="1"/>
    <col min="10758" max="10758" width="22.85546875" style="103" bestFit="1" customWidth="1"/>
    <col min="10759" max="10759" width="14.85546875" style="103" customWidth="1"/>
    <col min="10760" max="10760" width="17.140625" style="103" customWidth="1"/>
    <col min="10761" max="10761" width="13.42578125" style="103" customWidth="1"/>
    <col min="10762" max="10762" width="12.42578125" style="103" customWidth="1"/>
    <col min="10763" max="10763" width="15.85546875" style="103" customWidth="1"/>
    <col min="10764" max="10764" width="22.85546875" style="103" customWidth="1"/>
    <col min="10765" max="10765" width="9.140625" style="103"/>
    <col min="10766" max="10766" width="3.42578125" style="103" customWidth="1"/>
    <col min="10767" max="10767" width="23" style="103" customWidth="1"/>
    <col min="10768" max="10768" width="7" style="103" customWidth="1"/>
    <col min="10769" max="10769" width="6.85546875" style="103" customWidth="1"/>
    <col min="10770" max="10770" width="27.42578125" style="103" bestFit="1" customWidth="1"/>
    <col min="10771" max="10771" width="22.85546875" style="103" bestFit="1" customWidth="1"/>
    <col min="10772" max="10772" width="14.85546875" style="103" customWidth="1"/>
    <col min="10773" max="10773" width="17.140625" style="103" customWidth="1"/>
    <col min="10774" max="10774" width="13.42578125" style="103" customWidth="1"/>
    <col min="10775" max="10775" width="12.42578125" style="103" customWidth="1"/>
    <col min="10776" max="10776" width="15.85546875" style="103" customWidth="1"/>
    <col min="10777" max="10777" width="22.85546875" style="103" customWidth="1"/>
    <col min="10778" max="10778" width="9.140625" style="103"/>
    <col min="10779" max="10779" width="3.42578125" style="103" customWidth="1"/>
    <col min="10780" max="10780" width="23" style="103" customWidth="1"/>
    <col min="10781" max="10781" width="7" style="103" customWidth="1"/>
    <col min="10782" max="10782" width="6.85546875" style="103" customWidth="1"/>
    <col min="10783" max="10783" width="27.42578125" style="103" bestFit="1" customWidth="1"/>
    <col min="10784" max="10784" width="22.85546875" style="103" bestFit="1" customWidth="1"/>
    <col min="10785" max="10785" width="14.85546875" style="103" customWidth="1"/>
    <col min="10786" max="10786" width="17.140625" style="103" customWidth="1"/>
    <col min="10787" max="10787" width="13.42578125" style="103" customWidth="1"/>
    <col min="10788" max="10788" width="12.42578125" style="103" customWidth="1"/>
    <col min="10789" max="10789" width="15.85546875" style="103" customWidth="1"/>
    <col min="10790" max="10790" width="22.85546875" style="103" customWidth="1"/>
    <col min="10791" max="10791" width="9.140625" style="103"/>
    <col min="10792" max="10792" width="3.42578125" style="103" customWidth="1"/>
    <col min="10793" max="10793" width="23" style="103" customWidth="1"/>
    <col min="10794" max="10794" width="7" style="103" customWidth="1"/>
    <col min="10795" max="10795" width="6.85546875" style="103" customWidth="1"/>
    <col min="10796" max="10796" width="27.42578125" style="103" bestFit="1" customWidth="1"/>
    <col min="10797" max="10797" width="22.85546875" style="103" bestFit="1" customWidth="1"/>
    <col min="10798" max="10798" width="14.85546875" style="103" customWidth="1"/>
    <col min="10799" max="10799" width="17.140625" style="103" customWidth="1"/>
    <col min="10800" max="10800" width="13.42578125" style="103" customWidth="1"/>
    <col min="10801" max="10801" width="12.42578125" style="103" customWidth="1"/>
    <col min="10802" max="10802" width="15.85546875" style="103" customWidth="1"/>
    <col min="10803" max="10803" width="22.85546875" style="103" customWidth="1"/>
    <col min="10804" max="10804" width="9.140625" style="103"/>
    <col min="10805" max="10805" width="3.42578125" style="103" customWidth="1"/>
    <col min="10806" max="10806" width="23" style="103" customWidth="1"/>
    <col min="10807" max="10807" width="7" style="103" customWidth="1"/>
    <col min="10808" max="10808" width="6.85546875" style="103" customWidth="1"/>
    <col min="10809" max="10809" width="27.42578125" style="103" bestFit="1" customWidth="1"/>
    <col min="10810" max="10810" width="22.85546875" style="103" bestFit="1" customWidth="1"/>
    <col min="10811" max="10811" width="14.85546875" style="103" customWidth="1"/>
    <col min="10812" max="10812" width="17.140625" style="103" customWidth="1"/>
    <col min="10813" max="10813" width="13.42578125" style="103" customWidth="1"/>
    <col min="10814" max="10814" width="12.42578125" style="103" customWidth="1"/>
    <col min="10815" max="10815" width="15.85546875" style="103" customWidth="1"/>
    <col min="10816" max="10816" width="22.85546875" style="103" customWidth="1"/>
    <col min="10817" max="10817" width="9.140625" style="103"/>
    <col min="10818" max="10818" width="3.42578125" style="103" customWidth="1"/>
    <col min="10819" max="10819" width="23" style="103" customWidth="1"/>
    <col min="10820" max="10820" width="7" style="103" customWidth="1"/>
    <col min="10821" max="10821" width="6.85546875" style="103" customWidth="1"/>
    <col min="10822" max="10822" width="27.42578125" style="103" bestFit="1" customWidth="1"/>
    <col min="10823" max="10823" width="22.85546875" style="103" bestFit="1" customWidth="1"/>
    <col min="10824" max="10824" width="14.85546875" style="103" customWidth="1"/>
    <col min="10825" max="10825" width="17.140625" style="103" customWidth="1"/>
    <col min="10826" max="10826" width="13.42578125" style="103" customWidth="1"/>
    <col min="10827" max="10827" width="12.42578125" style="103" customWidth="1"/>
    <col min="10828" max="10828" width="15.85546875" style="103" customWidth="1"/>
    <col min="10829" max="10829" width="22.85546875" style="103" customWidth="1"/>
    <col min="10830" max="10830" width="9.140625" style="103"/>
    <col min="10831" max="10831" width="3.42578125" style="103" customWidth="1"/>
    <col min="10832" max="10832" width="23" style="103" customWidth="1"/>
    <col min="10833" max="10833" width="7" style="103" customWidth="1"/>
    <col min="10834" max="10834" width="6.85546875" style="103" customWidth="1"/>
    <col min="10835" max="10835" width="27.42578125" style="103" bestFit="1" customWidth="1"/>
    <col min="10836" max="10836" width="22.85546875" style="103" bestFit="1" customWidth="1"/>
    <col min="10837" max="10837" width="14.85546875" style="103" customWidth="1"/>
    <col min="10838" max="10838" width="17.140625" style="103" customWidth="1"/>
    <col min="10839" max="10839" width="13.42578125" style="103" customWidth="1"/>
    <col min="10840" max="10840" width="12.42578125" style="103" customWidth="1"/>
    <col min="10841" max="10841" width="15.85546875" style="103" customWidth="1"/>
    <col min="10842" max="10842" width="22.85546875" style="103" customWidth="1"/>
    <col min="10843" max="10843" width="9.140625" style="103"/>
    <col min="10844" max="10844" width="3.42578125" style="103" customWidth="1"/>
    <col min="10845" max="10845" width="23" style="103" customWidth="1"/>
    <col min="10846" max="10846" width="7" style="103" customWidth="1"/>
    <col min="10847" max="10847" width="6.85546875" style="103" customWidth="1"/>
    <col min="10848" max="10848" width="27.42578125" style="103" bestFit="1" customWidth="1"/>
    <col min="10849" max="10849" width="22.85546875" style="103" bestFit="1" customWidth="1"/>
    <col min="10850" max="10850" width="14.85546875" style="103" customWidth="1"/>
    <col min="10851" max="10851" width="17.140625" style="103" customWidth="1"/>
    <col min="10852" max="10852" width="13.42578125" style="103" customWidth="1"/>
    <col min="10853" max="10853" width="12.42578125" style="103" customWidth="1"/>
    <col min="10854" max="10854" width="15.85546875" style="103" customWidth="1"/>
    <col min="10855" max="10855" width="22.85546875" style="103" customWidth="1"/>
    <col min="10856" max="10856" width="9.140625" style="103"/>
    <col min="10857" max="10857" width="3.42578125" style="103" customWidth="1"/>
    <col min="10858" max="10858" width="23" style="103" customWidth="1"/>
    <col min="10859" max="10859" width="7" style="103" customWidth="1"/>
    <col min="10860" max="10860" width="6.85546875" style="103" customWidth="1"/>
    <col min="10861" max="10861" width="27.42578125" style="103" bestFit="1" customWidth="1"/>
    <col min="10862" max="10862" width="22.85546875" style="103" bestFit="1" customWidth="1"/>
    <col min="10863" max="10863" width="14.85546875" style="103" customWidth="1"/>
    <col min="10864" max="10864" width="17.140625" style="103" customWidth="1"/>
    <col min="10865" max="10865" width="13.42578125" style="103" customWidth="1"/>
    <col min="10866" max="10866" width="12.42578125" style="103" customWidth="1"/>
    <col min="10867" max="10867" width="15.85546875" style="103" customWidth="1"/>
    <col min="10868" max="10868" width="22.85546875" style="103" customWidth="1"/>
    <col min="10869" max="11008" width="9.140625" style="103"/>
    <col min="11009" max="11009" width="3.42578125" style="103" customWidth="1"/>
    <col min="11010" max="11010" width="23" style="103" customWidth="1"/>
    <col min="11011" max="11011" width="7" style="103" customWidth="1"/>
    <col min="11012" max="11012" width="6.85546875" style="103" customWidth="1"/>
    <col min="11013" max="11013" width="27.42578125" style="103" bestFit="1" customWidth="1"/>
    <col min="11014" max="11014" width="22.85546875" style="103" bestFit="1" customWidth="1"/>
    <col min="11015" max="11015" width="14.85546875" style="103" customWidth="1"/>
    <col min="11016" max="11016" width="17.140625" style="103" customWidth="1"/>
    <col min="11017" max="11017" width="13.42578125" style="103" customWidth="1"/>
    <col min="11018" max="11018" width="12.42578125" style="103" customWidth="1"/>
    <col min="11019" max="11019" width="15.85546875" style="103" customWidth="1"/>
    <col min="11020" max="11020" width="22.85546875" style="103" customWidth="1"/>
    <col min="11021" max="11021" width="9.140625" style="103"/>
    <col min="11022" max="11022" width="3.42578125" style="103" customWidth="1"/>
    <col min="11023" max="11023" width="23" style="103" customWidth="1"/>
    <col min="11024" max="11024" width="7" style="103" customWidth="1"/>
    <col min="11025" max="11025" width="6.85546875" style="103" customWidth="1"/>
    <col min="11026" max="11026" width="27.42578125" style="103" bestFit="1" customWidth="1"/>
    <col min="11027" max="11027" width="22.85546875" style="103" bestFit="1" customWidth="1"/>
    <col min="11028" max="11028" width="14.85546875" style="103" customWidth="1"/>
    <col min="11029" max="11029" width="17.140625" style="103" customWidth="1"/>
    <col min="11030" max="11030" width="13.42578125" style="103" customWidth="1"/>
    <col min="11031" max="11031" width="12.42578125" style="103" customWidth="1"/>
    <col min="11032" max="11032" width="15.85546875" style="103" customWidth="1"/>
    <col min="11033" max="11033" width="22.85546875" style="103" customWidth="1"/>
    <col min="11034" max="11034" width="9.140625" style="103"/>
    <col min="11035" max="11035" width="3.42578125" style="103" customWidth="1"/>
    <col min="11036" max="11036" width="23" style="103" customWidth="1"/>
    <col min="11037" max="11037" width="7" style="103" customWidth="1"/>
    <col min="11038" max="11038" width="6.85546875" style="103" customWidth="1"/>
    <col min="11039" max="11039" width="27.42578125" style="103" bestFit="1" customWidth="1"/>
    <col min="11040" max="11040" width="22.85546875" style="103" bestFit="1" customWidth="1"/>
    <col min="11041" max="11041" width="14.85546875" style="103" customWidth="1"/>
    <col min="11042" max="11042" width="17.140625" style="103" customWidth="1"/>
    <col min="11043" max="11043" width="13.42578125" style="103" customWidth="1"/>
    <col min="11044" max="11044" width="12.42578125" style="103" customWidth="1"/>
    <col min="11045" max="11045" width="15.85546875" style="103" customWidth="1"/>
    <col min="11046" max="11046" width="22.85546875" style="103" customWidth="1"/>
    <col min="11047" max="11047" width="9.140625" style="103"/>
    <col min="11048" max="11048" width="3.42578125" style="103" customWidth="1"/>
    <col min="11049" max="11049" width="23" style="103" customWidth="1"/>
    <col min="11050" max="11050" width="7" style="103" customWidth="1"/>
    <col min="11051" max="11051" width="6.85546875" style="103" customWidth="1"/>
    <col min="11052" max="11052" width="27.42578125" style="103" bestFit="1" customWidth="1"/>
    <col min="11053" max="11053" width="22.85546875" style="103" bestFit="1" customWidth="1"/>
    <col min="11054" max="11054" width="14.85546875" style="103" customWidth="1"/>
    <col min="11055" max="11055" width="17.140625" style="103" customWidth="1"/>
    <col min="11056" max="11056" width="13.42578125" style="103" customWidth="1"/>
    <col min="11057" max="11057" width="12.42578125" style="103" customWidth="1"/>
    <col min="11058" max="11058" width="15.85546875" style="103" customWidth="1"/>
    <col min="11059" max="11059" width="22.85546875" style="103" customWidth="1"/>
    <col min="11060" max="11060" width="9.140625" style="103"/>
    <col min="11061" max="11061" width="3.42578125" style="103" customWidth="1"/>
    <col min="11062" max="11062" width="23" style="103" customWidth="1"/>
    <col min="11063" max="11063" width="7" style="103" customWidth="1"/>
    <col min="11064" max="11064" width="6.85546875" style="103" customWidth="1"/>
    <col min="11065" max="11065" width="27.42578125" style="103" bestFit="1" customWidth="1"/>
    <col min="11066" max="11066" width="22.85546875" style="103" bestFit="1" customWidth="1"/>
    <col min="11067" max="11067" width="14.85546875" style="103" customWidth="1"/>
    <col min="11068" max="11068" width="17.140625" style="103" customWidth="1"/>
    <col min="11069" max="11069" width="13.42578125" style="103" customWidth="1"/>
    <col min="11070" max="11070" width="12.42578125" style="103" customWidth="1"/>
    <col min="11071" max="11071" width="15.85546875" style="103" customWidth="1"/>
    <col min="11072" max="11072" width="22.85546875" style="103" customWidth="1"/>
    <col min="11073" max="11073" width="9.140625" style="103"/>
    <col min="11074" max="11074" width="3.42578125" style="103" customWidth="1"/>
    <col min="11075" max="11075" width="23" style="103" customWidth="1"/>
    <col min="11076" max="11076" width="7" style="103" customWidth="1"/>
    <col min="11077" max="11077" width="6.85546875" style="103" customWidth="1"/>
    <col min="11078" max="11078" width="27.42578125" style="103" bestFit="1" customWidth="1"/>
    <col min="11079" max="11079" width="22.85546875" style="103" bestFit="1" customWidth="1"/>
    <col min="11080" max="11080" width="14.85546875" style="103" customWidth="1"/>
    <col min="11081" max="11081" width="17.140625" style="103" customWidth="1"/>
    <col min="11082" max="11082" width="13.42578125" style="103" customWidth="1"/>
    <col min="11083" max="11083" width="12.42578125" style="103" customWidth="1"/>
    <col min="11084" max="11084" width="15.85546875" style="103" customWidth="1"/>
    <col min="11085" max="11085" width="22.85546875" style="103" customWidth="1"/>
    <col min="11086" max="11086" width="9.140625" style="103"/>
    <col min="11087" max="11087" width="3.42578125" style="103" customWidth="1"/>
    <col min="11088" max="11088" width="23" style="103" customWidth="1"/>
    <col min="11089" max="11089" width="7" style="103" customWidth="1"/>
    <col min="11090" max="11090" width="6.85546875" style="103" customWidth="1"/>
    <col min="11091" max="11091" width="27.42578125" style="103" bestFit="1" customWidth="1"/>
    <col min="11092" max="11092" width="22.85546875" style="103" bestFit="1" customWidth="1"/>
    <col min="11093" max="11093" width="14.85546875" style="103" customWidth="1"/>
    <col min="11094" max="11094" width="17.140625" style="103" customWidth="1"/>
    <col min="11095" max="11095" width="13.42578125" style="103" customWidth="1"/>
    <col min="11096" max="11096" width="12.42578125" style="103" customWidth="1"/>
    <col min="11097" max="11097" width="15.85546875" style="103" customWidth="1"/>
    <col min="11098" max="11098" width="22.85546875" style="103" customWidth="1"/>
    <col min="11099" max="11099" width="9.140625" style="103"/>
    <col min="11100" max="11100" width="3.42578125" style="103" customWidth="1"/>
    <col min="11101" max="11101" width="23" style="103" customWidth="1"/>
    <col min="11102" max="11102" width="7" style="103" customWidth="1"/>
    <col min="11103" max="11103" width="6.85546875" style="103" customWidth="1"/>
    <col min="11104" max="11104" width="27.42578125" style="103" bestFit="1" customWidth="1"/>
    <col min="11105" max="11105" width="22.85546875" style="103" bestFit="1" customWidth="1"/>
    <col min="11106" max="11106" width="14.85546875" style="103" customWidth="1"/>
    <col min="11107" max="11107" width="17.140625" style="103" customWidth="1"/>
    <col min="11108" max="11108" width="13.42578125" style="103" customWidth="1"/>
    <col min="11109" max="11109" width="12.42578125" style="103" customWidth="1"/>
    <col min="11110" max="11110" width="15.85546875" style="103" customWidth="1"/>
    <col min="11111" max="11111" width="22.85546875" style="103" customWidth="1"/>
    <col min="11112" max="11112" width="9.140625" style="103"/>
    <col min="11113" max="11113" width="3.42578125" style="103" customWidth="1"/>
    <col min="11114" max="11114" width="23" style="103" customWidth="1"/>
    <col min="11115" max="11115" width="7" style="103" customWidth="1"/>
    <col min="11116" max="11116" width="6.85546875" style="103" customWidth="1"/>
    <col min="11117" max="11117" width="27.42578125" style="103" bestFit="1" customWidth="1"/>
    <col min="11118" max="11118" width="22.85546875" style="103" bestFit="1" customWidth="1"/>
    <col min="11119" max="11119" width="14.85546875" style="103" customWidth="1"/>
    <col min="11120" max="11120" width="17.140625" style="103" customWidth="1"/>
    <col min="11121" max="11121" width="13.42578125" style="103" customWidth="1"/>
    <col min="11122" max="11122" width="12.42578125" style="103" customWidth="1"/>
    <col min="11123" max="11123" width="15.85546875" style="103" customWidth="1"/>
    <col min="11124" max="11124" width="22.85546875" style="103" customWidth="1"/>
    <col min="11125" max="11264" width="9.140625" style="103"/>
    <col min="11265" max="11265" width="3.42578125" style="103" customWidth="1"/>
    <col min="11266" max="11266" width="23" style="103" customWidth="1"/>
    <col min="11267" max="11267" width="7" style="103" customWidth="1"/>
    <col min="11268" max="11268" width="6.85546875" style="103" customWidth="1"/>
    <col min="11269" max="11269" width="27.42578125" style="103" bestFit="1" customWidth="1"/>
    <col min="11270" max="11270" width="22.85546875" style="103" bestFit="1" customWidth="1"/>
    <col min="11271" max="11271" width="14.85546875" style="103" customWidth="1"/>
    <col min="11272" max="11272" width="17.140625" style="103" customWidth="1"/>
    <col min="11273" max="11273" width="13.42578125" style="103" customWidth="1"/>
    <col min="11274" max="11274" width="12.42578125" style="103" customWidth="1"/>
    <col min="11275" max="11275" width="15.85546875" style="103" customWidth="1"/>
    <col min="11276" max="11276" width="22.85546875" style="103" customWidth="1"/>
    <col min="11277" max="11277" width="9.140625" style="103"/>
    <col min="11278" max="11278" width="3.42578125" style="103" customWidth="1"/>
    <col min="11279" max="11279" width="23" style="103" customWidth="1"/>
    <col min="11280" max="11280" width="7" style="103" customWidth="1"/>
    <col min="11281" max="11281" width="6.85546875" style="103" customWidth="1"/>
    <col min="11282" max="11282" width="27.42578125" style="103" bestFit="1" customWidth="1"/>
    <col min="11283" max="11283" width="22.85546875" style="103" bestFit="1" customWidth="1"/>
    <col min="11284" max="11284" width="14.85546875" style="103" customWidth="1"/>
    <col min="11285" max="11285" width="17.140625" style="103" customWidth="1"/>
    <col min="11286" max="11286" width="13.42578125" style="103" customWidth="1"/>
    <col min="11287" max="11287" width="12.42578125" style="103" customWidth="1"/>
    <col min="11288" max="11288" width="15.85546875" style="103" customWidth="1"/>
    <col min="11289" max="11289" width="22.85546875" style="103" customWidth="1"/>
    <col min="11290" max="11290" width="9.140625" style="103"/>
    <col min="11291" max="11291" width="3.42578125" style="103" customWidth="1"/>
    <col min="11292" max="11292" width="23" style="103" customWidth="1"/>
    <col min="11293" max="11293" width="7" style="103" customWidth="1"/>
    <col min="11294" max="11294" width="6.85546875" style="103" customWidth="1"/>
    <col min="11295" max="11295" width="27.42578125" style="103" bestFit="1" customWidth="1"/>
    <col min="11296" max="11296" width="22.85546875" style="103" bestFit="1" customWidth="1"/>
    <col min="11297" max="11297" width="14.85546875" style="103" customWidth="1"/>
    <col min="11298" max="11298" width="17.140625" style="103" customWidth="1"/>
    <col min="11299" max="11299" width="13.42578125" style="103" customWidth="1"/>
    <col min="11300" max="11300" width="12.42578125" style="103" customWidth="1"/>
    <col min="11301" max="11301" width="15.85546875" style="103" customWidth="1"/>
    <col min="11302" max="11302" width="22.85546875" style="103" customWidth="1"/>
    <col min="11303" max="11303" width="9.140625" style="103"/>
    <col min="11304" max="11304" width="3.42578125" style="103" customWidth="1"/>
    <col min="11305" max="11305" width="23" style="103" customWidth="1"/>
    <col min="11306" max="11306" width="7" style="103" customWidth="1"/>
    <col min="11307" max="11307" width="6.85546875" style="103" customWidth="1"/>
    <col min="11308" max="11308" width="27.42578125" style="103" bestFit="1" customWidth="1"/>
    <col min="11309" max="11309" width="22.85546875" style="103" bestFit="1" customWidth="1"/>
    <col min="11310" max="11310" width="14.85546875" style="103" customWidth="1"/>
    <col min="11311" max="11311" width="17.140625" style="103" customWidth="1"/>
    <col min="11312" max="11312" width="13.42578125" style="103" customWidth="1"/>
    <col min="11313" max="11313" width="12.42578125" style="103" customWidth="1"/>
    <col min="11314" max="11314" width="15.85546875" style="103" customWidth="1"/>
    <col min="11315" max="11315" width="22.85546875" style="103" customWidth="1"/>
    <col min="11316" max="11316" width="9.140625" style="103"/>
    <col min="11317" max="11317" width="3.42578125" style="103" customWidth="1"/>
    <col min="11318" max="11318" width="23" style="103" customWidth="1"/>
    <col min="11319" max="11319" width="7" style="103" customWidth="1"/>
    <col min="11320" max="11320" width="6.85546875" style="103" customWidth="1"/>
    <col min="11321" max="11321" width="27.42578125" style="103" bestFit="1" customWidth="1"/>
    <col min="11322" max="11322" width="22.85546875" style="103" bestFit="1" customWidth="1"/>
    <col min="11323" max="11323" width="14.85546875" style="103" customWidth="1"/>
    <col min="11324" max="11324" width="17.140625" style="103" customWidth="1"/>
    <col min="11325" max="11325" width="13.42578125" style="103" customWidth="1"/>
    <col min="11326" max="11326" width="12.42578125" style="103" customWidth="1"/>
    <col min="11327" max="11327" width="15.85546875" style="103" customWidth="1"/>
    <col min="11328" max="11328" width="22.85546875" style="103" customWidth="1"/>
    <col min="11329" max="11329" width="9.140625" style="103"/>
    <col min="11330" max="11330" width="3.42578125" style="103" customWidth="1"/>
    <col min="11331" max="11331" width="23" style="103" customWidth="1"/>
    <col min="11332" max="11332" width="7" style="103" customWidth="1"/>
    <col min="11333" max="11333" width="6.85546875" style="103" customWidth="1"/>
    <col min="11334" max="11334" width="27.42578125" style="103" bestFit="1" customWidth="1"/>
    <col min="11335" max="11335" width="22.85546875" style="103" bestFit="1" customWidth="1"/>
    <col min="11336" max="11336" width="14.85546875" style="103" customWidth="1"/>
    <col min="11337" max="11337" width="17.140625" style="103" customWidth="1"/>
    <col min="11338" max="11338" width="13.42578125" style="103" customWidth="1"/>
    <col min="11339" max="11339" width="12.42578125" style="103" customWidth="1"/>
    <col min="11340" max="11340" width="15.85546875" style="103" customWidth="1"/>
    <col min="11341" max="11341" width="22.85546875" style="103" customWidth="1"/>
    <col min="11342" max="11342" width="9.140625" style="103"/>
    <col min="11343" max="11343" width="3.42578125" style="103" customWidth="1"/>
    <col min="11344" max="11344" width="23" style="103" customWidth="1"/>
    <col min="11345" max="11345" width="7" style="103" customWidth="1"/>
    <col min="11346" max="11346" width="6.85546875" style="103" customWidth="1"/>
    <col min="11347" max="11347" width="27.42578125" style="103" bestFit="1" customWidth="1"/>
    <col min="11348" max="11348" width="22.85546875" style="103" bestFit="1" customWidth="1"/>
    <col min="11349" max="11349" width="14.85546875" style="103" customWidth="1"/>
    <col min="11350" max="11350" width="17.140625" style="103" customWidth="1"/>
    <col min="11351" max="11351" width="13.42578125" style="103" customWidth="1"/>
    <col min="11352" max="11352" width="12.42578125" style="103" customWidth="1"/>
    <col min="11353" max="11353" width="15.85546875" style="103" customWidth="1"/>
    <col min="11354" max="11354" width="22.85546875" style="103" customWidth="1"/>
    <col min="11355" max="11355" width="9.140625" style="103"/>
    <col min="11356" max="11356" width="3.42578125" style="103" customWidth="1"/>
    <col min="11357" max="11357" width="23" style="103" customWidth="1"/>
    <col min="11358" max="11358" width="7" style="103" customWidth="1"/>
    <col min="11359" max="11359" width="6.85546875" style="103" customWidth="1"/>
    <col min="11360" max="11360" width="27.42578125" style="103" bestFit="1" customWidth="1"/>
    <col min="11361" max="11361" width="22.85546875" style="103" bestFit="1" customWidth="1"/>
    <col min="11362" max="11362" width="14.85546875" style="103" customWidth="1"/>
    <col min="11363" max="11363" width="17.140625" style="103" customWidth="1"/>
    <col min="11364" max="11364" width="13.42578125" style="103" customWidth="1"/>
    <col min="11365" max="11365" width="12.42578125" style="103" customWidth="1"/>
    <col min="11366" max="11366" width="15.85546875" style="103" customWidth="1"/>
    <col min="11367" max="11367" width="22.85546875" style="103" customWidth="1"/>
    <col min="11368" max="11368" width="9.140625" style="103"/>
    <col min="11369" max="11369" width="3.42578125" style="103" customWidth="1"/>
    <col min="11370" max="11370" width="23" style="103" customWidth="1"/>
    <col min="11371" max="11371" width="7" style="103" customWidth="1"/>
    <col min="11372" max="11372" width="6.85546875" style="103" customWidth="1"/>
    <col min="11373" max="11373" width="27.42578125" style="103" bestFit="1" customWidth="1"/>
    <col min="11374" max="11374" width="22.85546875" style="103" bestFit="1" customWidth="1"/>
    <col min="11375" max="11375" width="14.85546875" style="103" customWidth="1"/>
    <col min="11376" max="11376" width="17.140625" style="103" customWidth="1"/>
    <col min="11377" max="11377" width="13.42578125" style="103" customWidth="1"/>
    <col min="11378" max="11378" width="12.42578125" style="103" customWidth="1"/>
    <col min="11379" max="11379" width="15.85546875" style="103" customWidth="1"/>
    <col min="11380" max="11380" width="22.85546875" style="103" customWidth="1"/>
    <col min="11381" max="11520" width="9.140625" style="103"/>
    <col min="11521" max="11521" width="3.42578125" style="103" customWidth="1"/>
    <col min="11522" max="11522" width="23" style="103" customWidth="1"/>
    <col min="11523" max="11523" width="7" style="103" customWidth="1"/>
    <col min="11524" max="11524" width="6.85546875" style="103" customWidth="1"/>
    <col min="11525" max="11525" width="27.42578125" style="103" bestFit="1" customWidth="1"/>
    <col min="11526" max="11526" width="22.85546875" style="103" bestFit="1" customWidth="1"/>
    <col min="11527" max="11527" width="14.85546875" style="103" customWidth="1"/>
    <col min="11528" max="11528" width="17.140625" style="103" customWidth="1"/>
    <col min="11529" max="11529" width="13.42578125" style="103" customWidth="1"/>
    <col min="11530" max="11530" width="12.42578125" style="103" customWidth="1"/>
    <col min="11531" max="11531" width="15.85546875" style="103" customWidth="1"/>
    <col min="11532" max="11532" width="22.85546875" style="103" customWidth="1"/>
    <col min="11533" max="11533" width="9.140625" style="103"/>
    <col min="11534" max="11534" width="3.42578125" style="103" customWidth="1"/>
    <col min="11535" max="11535" width="23" style="103" customWidth="1"/>
    <col min="11536" max="11536" width="7" style="103" customWidth="1"/>
    <col min="11537" max="11537" width="6.85546875" style="103" customWidth="1"/>
    <col min="11538" max="11538" width="27.42578125" style="103" bestFit="1" customWidth="1"/>
    <col min="11539" max="11539" width="22.85546875" style="103" bestFit="1" customWidth="1"/>
    <col min="11540" max="11540" width="14.85546875" style="103" customWidth="1"/>
    <col min="11541" max="11541" width="17.140625" style="103" customWidth="1"/>
    <col min="11542" max="11542" width="13.42578125" style="103" customWidth="1"/>
    <col min="11543" max="11543" width="12.42578125" style="103" customWidth="1"/>
    <col min="11544" max="11544" width="15.85546875" style="103" customWidth="1"/>
    <col min="11545" max="11545" width="22.85546875" style="103" customWidth="1"/>
    <col min="11546" max="11546" width="9.140625" style="103"/>
    <col min="11547" max="11547" width="3.42578125" style="103" customWidth="1"/>
    <col min="11548" max="11548" width="23" style="103" customWidth="1"/>
    <col min="11549" max="11549" width="7" style="103" customWidth="1"/>
    <col min="11550" max="11550" width="6.85546875" style="103" customWidth="1"/>
    <col min="11551" max="11551" width="27.42578125" style="103" bestFit="1" customWidth="1"/>
    <col min="11552" max="11552" width="22.85546875" style="103" bestFit="1" customWidth="1"/>
    <col min="11553" max="11553" width="14.85546875" style="103" customWidth="1"/>
    <col min="11554" max="11554" width="17.140625" style="103" customWidth="1"/>
    <col min="11555" max="11555" width="13.42578125" style="103" customWidth="1"/>
    <col min="11556" max="11556" width="12.42578125" style="103" customWidth="1"/>
    <col min="11557" max="11557" width="15.85546875" style="103" customWidth="1"/>
    <col min="11558" max="11558" width="22.85546875" style="103" customWidth="1"/>
    <col min="11559" max="11559" width="9.140625" style="103"/>
    <col min="11560" max="11560" width="3.42578125" style="103" customWidth="1"/>
    <col min="11561" max="11561" width="23" style="103" customWidth="1"/>
    <col min="11562" max="11562" width="7" style="103" customWidth="1"/>
    <col min="11563" max="11563" width="6.85546875" style="103" customWidth="1"/>
    <col min="11564" max="11564" width="27.42578125" style="103" bestFit="1" customWidth="1"/>
    <col min="11565" max="11565" width="22.85546875" style="103" bestFit="1" customWidth="1"/>
    <col min="11566" max="11566" width="14.85546875" style="103" customWidth="1"/>
    <col min="11567" max="11567" width="17.140625" style="103" customWidth="1"/>
    <col min="11568" max="11568" width="13.42578125" style="103" customWidth="1"/>
    <col min="11569" max="11569" width="12.42578125" style="103" customWidth="1"/>
    <col min="11570" max="11570" width="15.85546875" style="103" customWidth="1"/>
    <col min="11571" max="11571" width="22.85546875" style="103" customWidth="1"/>
    <col min="11572" max="11572" width="9.140625" style="103"/>
    <col min="11573" max="11573" width="3.42578125" style="103" customWidth="1"/>
    <col min="11574" max="11574" width="23" style="103" customWidth="1"/>
    <col min="11575" max="11575" width="7" style="103" customWidth="1"/>
    <col min="11576" max="11576" width="6.85546875" style="103" customWidth="1"/>
    <col min="11577" max="11577" width="27.42578125" style="103" bestFit="1" customWidth="1"/>
    <col min="11578" max="11578" width="22.85546875" style="103" bestFit="1" customWidth="1"/>
    <col min="11579" max="11579" width="14.85546875" style="103" customWidth="1"/>
    <col min="11580" max="11580" width="17.140625" style="103" customWidth="1"/>
    <col min="11581" max="11581" width="13.42578125" style="103" customWidth="1"/>
    <col min="11582" max="11582" width="12.42578125" style="103" customWidth="1"/>
    <col min="11583" max="11583" width="15.85546875" style="103" customWidth="1"/>
    <col min="11584" max="11584" width="22.85546875" style="103" customWidth="1"/>
    <col min="11585" max="11585" width="9.140625" style="103"/>
    <col min="11586" max="11586" width="3.42578125" style="103" customWidth="1"/>
    <col min="11587" max="11587" width="23" style="103" customWidth="1"/>
    <col min="11588" max="11588" width="7" style="103" customWidth="1"/>
    <col min="11589" max="11589" width="6.85546875" style="103" customWidth="1"/>
    <col min="11590" max="11590" width="27.42578125" style="103" bestFit="1" customWidth="1"/>
    <col min="11591" max="11591" width="22.85546875" style="103" bestFit="1" customWidth="1"/>
    <col min="11592" max="11592" width="14.85546875" style="103" customWidth="1"/>
    <col min="11593" max="11593" width="17.140625" style="103" customWidth="1"/>
    <col min="11594" max="11594" width="13.42578125" style="103" customWidth="1"/>
    <col min="11595" max="11595" width="12.42578125" style="103" customWidth="1"/>
    <col min="11596" max="11596" width="15.85546875" style="103" customWidth="1"/>
    <col min="11597" max="11597" width="22.85546875" style="103" customWidth="1"/>
    <col min="11598" max="11598" width="9.140625" style="103"/>
    <col min="11599" max="11599" width="3.42578125" style="103" customWidth="1"/>
    <col min="11600" max="11600" width="23" style="103" customWidth="1"/>
    <col min="11601" max="11601" width="7" style="103" customWidth="1"/>
    <col min="11602" max="11602" width="6.85546875" style="103" customWidth="1"/>
    <col min="11603" max="11603" width="27.42578125" style="103" bestFit="1" customWidth="1"/>
    <col min="11604" max="11604" width="22.85546875" style="103" bestFit="1" customWidth="1"/>
    <col min="11605" max="11605" width="14.85546875" style="103" customWidth="1"/>
    <col min="11606" max="11606" width="17.140625" style="103" customWidth="1"/>
    <col min="11607" max="11607" width="13.42578125" style="103" customWidth="1"/>
    <col min="11608" max="11608" width="12.42578125" style="103" customWidth="1"/>
    <col min="11609" max="11609" width="15.85546875" style="103" customWidth="1"/>
    <col min="11610" max="11610" width="22.85546875" style="103" customWidth="1"/>
    <col min="11611" max="11611" width="9.140625" style="103"/>
    <col min="11612" max="11612" width="3.42578125" style="103" customWidth="1"/>
    <col min="11613" max="11613" width="23" style="103" customWidth="1"/>
    <col min="11614" max="11614" width="7" style="103" customWidth="1"/>
    <col min="11615" max="11615" width="6.85546875" style="103" customWidth="1"/>
    <col min="11616" max="11616" width="27.42578125" style="103" bestFit="1" customWidth="1"/>
    <col min="11617" max="11617" width="22.85546875" style="103" bestFit="1" customWidth="1"/>
    <col min="11618" max="11618" width="14.85546875" style="103" customWidth="1"/>
    <col min="11619" max="11619" width="17.140625" style="103" customWidth="1"/>
    <col min="11620" max="11620" width="13.42578125" style="103" customWidth="1"/>
    <col min="11621" max="11621" width="12.42578125" style="103" customWidth="1"/>
    <col min="11622" max="11622" width="15.85546875" style="103" customWidth="1"/>
    <col min="11623" max="11623" width="22.85546875" style="103" customWidth="1"/>
    <col min="11624" max="11624" width="9.140625" style="103"/>
    <col min="11625" max="11625" width="3.42578125" style="103" customWidth="1"/>
    <col min="11626" max="11626" width="23" style="103" customWidth="1"/>
    <col min="11627" max="11627" width="7" style="103" customWidth="1"/>
    <col min="11628" max="11628" width="6.85546875" style="103" customWidth="1"/>
    <col min="11629" max="11629" width="27.42578125" style="103" bestFit="1" customWidth="1"/>
    <col min="11630" max="11630" width="22.85546875" style="103" bestFit="1" customWidth="1"/>
    <col min="11631" max="11631" width="14.85546875" style="103" customWidth="1"/>
    <col min="11632" max="11632" width="17.140625" style="103" customWidth="1"/>
    <col min="11633" max="11633" width="13.42578125" style="103" customWidth="1"/>
    <col min="11634" max="11634" width="12.42578125" style="103" customWidth="1"/>
    <col min="11635" max="11635" width="15.85546875" style="103" customWidth="1"/>
    <col min="11636" max="11636" width="22.85546875" style="103" customWidth="1"/>
    <col min="11637" max="11776" width="9.140625" style="103"/>
    <col min="11777" max="11777" width="3.42578125" style="103" customWidth="1"/>
    <col min="11778" max="11778" width="23" style="103" customWidth="1"/>
    <col min="11779" max="11779" width="7" style="103" customWidth="1"/>
    <col min="11780" max="11780" width="6.85546875" style="103" customWidth="1"/>
    <col min="11781" max="11781" width="27.42578125" style="103" bestFit="1" customWidth="1"/>
    <col min="11782" max="11782" width="22.85546875" style="103" bestFit="1" customWidth="1"/>
    <col min="11783" max="11783" width="14.85546875" style="103" customWidth="1"/>
    <col min="11784" max="11784" width="17.140625" style="103" customWidth="1"/>
    <col min="11785" max="11785" width="13.42578125" style="103" customWidth="1"/>
    <col min="11786" max="11786" width="12.42578125" style="103" customWidth="1"/>
    <col min="11787" max="11787" width="15.85546875" style="103" customWidth="1"/>
    <col min="11788" max="11788" width="22.85546875" style="103" customWidth="1"/>
    <col min="11789" max="11789" width="9.140625" style="103"/>
    <col min="11790" max="11790" width="3.42578125" style="103" customWidth="1"/>
    <col min="11791" max="11791" width="23" style="103" customWidth="1"/>
    <col min="11792" max="11792" width="7" style="103" customWidth="1"/>
    <col min="11793" max="11793" width="6.85546875" style="103" customWidth="1"/>
    <col min="11794" max="11794" width="27.42578125" style="103" bestFit="1" customWidth="1"/>
    <col min="11795" max="11795" width="22.85546875" style="103" bestFit="1" customWidth="1"/>
    <col min="11796" max="11796" width="14.85546875" style="103" customWidth="1"/>
    <col min="11797" max="11797" width="17.140625" style="103" customWidth="1"/>
    <col min="11798" max="11798" width="13.42578125" style="103" customWidth="1"/>
    <col min="11799" max="11799" width="12.42578125" style="103" customWidth="1"/>
    <col min="11800" max="11800" width="15.85546875" style="103" customWidth="1"/>
    <col min="11801" max="11801" width="22.85546875" style="103" customWidth="1"/>
    <col min="11802" max="11802" width="9.140625" style="103"/>
    <col min="11803" max="11803" width="3.42578125" style="103" customWidth="1"/>
    <col min="11804" max="11804" width="23" style="103" customWidth="1"/>
    <col min="11805" max="11805" width="7" style="103" customWidth="1"/>
    <col min="11806" max="11806" width="6.85546875" style="103" customWidth="1"/>
    <col min="11807" max="11807" width="27.42578125" style="103" bestFit="1" customWidth="1"/>
    <col min="11808" max="11808" width="22.85546875" style="103" bestFit="1" customWidth="1"/>
    <col min="11809" max="11809" width="14.85546875" style="103" customWidth="1"/>
    <col min="11810" max="11810" width="17.140625" style="103" customWidth="1"/>
    <col min="11811" max="11811" width="13.42578125" style="103" customWidth="1"/>
    <col min="11812" max="11812" width="12.42578125" style="103" customWidth="1"/>
    <col min="11813" max="11813" width="15.85546875" style="103" customWidth="1"/>
    <col min="11814" max="11814" width="22.85546875" style="103" customWidth="1"/>
    <col min="11815" max="11815" width="9.140625" style="103"/>
    <col min="11816" max="11816" width="3.42578125" style="103" customWidth="1"/>
    <col min="11817" max="11817" width="23" style="103" customWidth="1"/>
    <col min="11818" max="11818" width="7" style="103" customWidth="1"/>
    <col min="11819" max="11819" width="6.85546875" style="103" customWidth="1"/>
    <col min="11820" max="11820" width="27.42578125" style="103" bestFit="1" customWidth="1"/>
    <col min="11821" max="11821" width="22.85546875" style="103" bestFit="1" customWidth="1"/>
    <col min="11822" max="11822" width="14.85546875" style="103" customWidth="1"/>
    <col min="11823" max="11823" width="17.140625" style="103" customWidth="1"/>
    <col min="11824" max="11824" width="13.42578125" style="103" customWidth="1"/>
    <col min="11825" max="11825" width="12.42578125" style="103" customWidth="1"/>
    <col min="11826" max="11826" width="15.85546875" style="103" customWidth="1"/>
    <col min="11827" max="11827" width="22.85546875" style="103" customWidth="1"/>
    <col min="11828" max="11828" width="9.140625" style="103"/>
    <col min="11829" max="11829" width="3.42578125" style="103" customWidth="1"/>
    <col min="11830" max="11830" width="23" style="103" customWidth="1"/>
    <col min="11831" max="11831" width="7" style="103" customWidth="1"/>
    <col min="11832" max="11832" width="6.85546875" style="103" customWidth="1"/>
    <col min="11833" max="11833" width="27.42578125" style="103" bestFit="1" customWidth="1"/>
    <col min="11834" max="11834" width="22.85546875" style="103" bestFit="1" customWidth="1"/>
    <col min="11835" max="11835" width="14.85546875" style="103" customWidth="1"/>
    <col min="11836" max="11836" width="17.140625" style="103" customWidth="1"/>
    <col min="11837" max="11837" width="13.42578125" style="103" customWidth="1"/>
    <col min="11838" max="11838" width="12.42578125" style="103" customWidth="1"/>
    <col min="11839" max="11839" width="15.85546875" style="103" customWidth="1"/>
    <col min="11840" max="11840" width="22.85546875" style="103" customWidth="1"/>
    <col min="11841" max="11841" width="9.140625" style="103"/>
    <col min="11842" max="11842" width="3.42578125" style="103" customWidth="1"/>
    <col min="11843" max="11843" width="23" style="103" customWidth="1"/>
    <col min="11844" max="11844" width="7" style="103" customWidth="1"/>
    <col min="11845" max="11845" width="6.85546875" style="103" customWidth="1"/>
    <col min="11846" max="11846" width="27.42578125" style="103" bestFit="1" customWidth="1"/>
    <col min="11847" max="11847" width="22.85546875" style="103" bestFit="1" customWidth="1"/>
    <col min="11848" max="11848" width="14.85546875" style="103" customWidth="1"/>
    <col min="11849" max="11849" width="17.140625" style="103" customWidth="1"/>
    <col min="11850" max="11850" width="13.42578125" style="103" customWidth="1"/>
    <col min="11851" max="11851" width="12.42578125" style="103" customWidth="1"/>
    <col min="11852" max="11852" width="15.85546875" style="103" customWidth="1"/>
    <col min="11853" max="11853" width="22.85546875" style="103" customWidth="1"/>
    <col min="11854" max="11854" width="9.140625" style="103"/>
    <col min="11855" max="11855" width="3.42578125" style="103" customWidth="1"/>
    <col min="11856" max="11856" width="23" style="103" customWidth="1"/>
    <col min="11857" max="11857" width="7" style="103" customWidth="1"/>
    <col min="11858" max="11858" width="6.85546875" style="103" customWidth="1"/>
    <col min="11859" max="11859" width="27.42578125" style="103" bestFit="1" customWidth="1"/>
    <col min="11860" max="11860" width="22.85546875" style="103" bestFit="1" customWidth="1"/>
    <col min="11861" max="11861" width="14.85546875" style="103" customWidth="1"/>
    <col min="11862" max="11862" width="17.140625" style="103" customWidth="1"/>
    <col min="11863" max="11863" width="13.42578125" style="103" customWidth="1"/>
    <col min="11864" max="11864" width="12.42578125" style="103" customWidth="1"/>
    <col min="11865" max="11865" width="15.85546875" style="103" customWidth="1"/>
    <col min="11866" max="11866" width="22.85546875" style="103" customWidth="1"/>
    <col min="11867" max="11867" width="9.140625" style="103"/>
    <col min="11868" max="11868" width="3.42578125" style="103" customWidth="1"/>
    <col min="11869" max="11869" width="23" style="103" customWidth="1"/>
    <col min="11870" max="11870" width="7" style="103" customWidth="1"/>
    <col min="11871" max="11871" width="6.85546875" style="103" customWidth="1"/>
    <col min="11872" max="11872" width="27.42578125" style="103" bestFit="1" customWidth="1"/>
    <col min="11873" max="11873" width="22.85546875" style="103" bestFit="1" customWidth="1"/>
    <col min="11874" max="11874" width="14.85546875" style="103" customWidth="1"/>
    <col min="11875" max="11875" width="17.140625" style="103" customWidth="1"/>
    <col min="11876" max="11876" width="13.42578125" style="103" customWidth="1"/>
    <col min="11877" max="11877" width="12.42578125" style="103" customWidth="1"/>
    <col min="11878" max="11878" width="15.85546875" style="103" customWidth="1"/>
    <col min="11879" max="11879" width="22.85546875" style="103" customWidth="1"/>
    <col min="11880" max="11880" width="9.140625" style="103"/>
    <col min="11881" max="11881" width="3.42578125" style="103" customWidth="1"/>
    <col min="11882" max="11882" width="23" style="103" customWidth="1"/>
    <col min="11883" max="11883" width="7" style="103" customWidth="1"/>
    <col min="11884" max="11884" width="6.85546875" style="103" customWidth="1"/>
    <col min="11885" max="11885" width="27.42578125" style="103" bestFit="1" customWidth="1"/>
    <col min="11886" max="11886" width="22.85546875" style="103" bestFit="1" customWidth="1"/>
    <col min="11887" max="11887" width="14.85546875" style="103" customWidth="1"/>
    <col min="11888" max="11888" width="17.140625" style="103" customWidth="1"/>
    <col min="11889" max="11889" width="13.42578125" style="103" customWidth="1"/>
    <col min="11890" max="11890" width="12.42578125" style="103" customWidth="1"/>
    <col min="11891" max="11891" width="15.85546875" style="103" customWidth="1"/>
    <col min="11892" max="11892" width="22.85546875" style="103" customWidth="1"/>
    <col min="11893" max="12032" width="9.140625" style="103"/>
    <col min="12033" max="12033" width="3.42578125" style="103" customWidth="1"/>
    <col min="12034" max="12034" width="23" style="103" customWidth="1"/>
    <col min="12035" max="12035" width="7" style="103" customWidth="1"/>
    <col min="12036" max="12036" width="6.85546875" style="103" customWidth="1"/>
    <col min="12037" max="12037" width="27.42578125" style="103" bestFit="1" customWidth="1"/>
    <col min="12038" max="12038" width="22.85546875" style="103" bestFit="1" customWidth="1"/>
    <col min="12039" max="12039" width="14.85546875" style="103" customWidth="1"/>
    <col min="12040" max="12040" width="17.140625" style="103" customWidth="1"/>
    <col min="12041" max="12041" width="13.42578125" style="103" customWidth="1"/>
    <col min="12042" max="12042" width="12.42578125" style="103" customWidth="1"/>
    <col min="12043" max="12043" width="15.85546875" style="103" customWidth="1"/>
    <col min="12044" max="12044" width="22.85546875" style="103" customWidth="1"/>
    <col min="12045" max="12045" width="9.140625" style="103"/>
    <col min="12046" max="12046" width="3.42578125" style="103" customWidth="1"/>
    <col min="12047" max="12047" width="23" style="103" customWidth="1"/>
    <col min="12048" max="12048" width="7" style="103" customWidth="1"/>
    <col min="12049" max="12049" width="6.85546875" style="103" customWidth="1"/>
    <col min="12050" max="12050" width="27.42578125" style="103" bestFit="1" customWidth="1"/>
    <col min="12051" max="12051" width="22.85546875" style="103" bestFit="1" customWidth="1"/>
    <col min="12052" max="12052" width="14.85546875" style="103" customWidth="1"/>
    <col min="12053" max="12053" width="17.140625" style="103" customWidth="1"/>
    <col min="12054" max="12054" width="13.42578125" style="103" customWidth="1"/>
    <col min="12055" max="12055" width="12.42578125" style="103" customWidth="1"/>
    <col min="12056" max="12056" width="15.85546875" style="103" customWidth="1"/>
    <col min="12057" max="12057" width="22.85546875" style="103" customWidth="1"/>
    <col min="12058" max="12058" width="9.140625" style="103"/>
    <col min="12059" max="12059" width="3.42578125" style="103" customWidth="1"/>
    <col min="12060" max="12060" width="23" style="103" customWidth="1"/>
    <col min="12061" max="12061" width="7" style="103" customWidth="1"/>
    <col min="12062" max="12062" width="6.85546875" style="103" customWidth="1"/>
    <col min="12063" max="12063" width="27.42578125" style="103" bestFit="1" customWidth="1"/>
    <col min="12064" max="12064" width="22.85546875" style="103" bestFit="1" customWidth="1"/>
    <col min="12065" max="12065" width="14.85546875" style="103" customWidth="1"/>
    <col min="12066" max="12066" width="17.140625" style="103" customWidth="1"/>
    <col min="12067" max="12067" width="13.42578125" style="103" customWidth="1"/>
    <col min="12068" max="12068" width="12.42578125" style="103" customWidth="1"/>
    <col min="12069" max="12069" width="15.85546875" style="103" customWidth="1"/>
    <col min="12070" max="12070" width="22.85546875" style="103" customWidth="1"/>
    <col min="12071" max="12071" width="9.140625" style="103"/>
    <col min="12072" max="12072" width="3.42578125" style="103" customWidth="1"/>
    <col min="12073" max="12073" width="23" style="103" customWidth="1"/>
    <col min="12074" max="12074" width="7" style="103" customWidth="1"/>
    <col min="12075" max="12075" width="6.85546875" style="103" customWidth="1"/>
    <col min="12076" max="12076" width="27.42578125" style="103" bestFit="1" customWidth="1"/>
    <col min="12077" max="12077" width="22.85546875" style="103" bestFit="1" customWidth="1"/>
    <col min="12078" max="12078" width="14.85546875" style="103" customWidth="1"/>
    <col min="12079" max="12079" width="17.140625" style="103" customWidth="1"/>
    <col min="12080" max="12080" width="13.42578125" style="103" customWidth="1"/>
    <col min="12081" max="12081" width="12.42578125" style="103" customWidth="1"/>
    <col min="12082" max="12082" width="15.85546875" style="103" customWidth="1"/>
    <col min="12083" max="12083" width="22.85546875" style="103" customWidth="1"/>
    <col min="12084" max="12084" width="9.140625" style="103"/>
    <col min="12085" max="12085" width="3.42578125" style="103" customWidth="1"/>
    <col min="12086" max="12086" width="23" style="103" customWidth="1"/>
    <col min="12087" max="12087" width="7" style="103" customWidth="1"/>
    <col min="12088" max="12088" width="6.85546875" style="103" customWidth="1"/>
    <col min="12089" max="12089" width="27.42578125" style="103" bestFit="1" customWidth="1"/>
    <col min="12090" max="12090" width="22.85546875" style="103" bestFit="1" customWidth="1"/>
    <col min="12091" max="12091" width="14.85546875" style="103" customWidth="1"/>
    <col min="12092" max="12092" width="17.140625" style="103" customWidth="1"/>
    <col min="12093" max="12093" width="13.42578125" style="103" customWidth="1"/>
    <col min="12094" max="12094" width="12.42578125" style="103" customWidth="1"/>
    <col min="12095" max="12095" width="15.85546875" style="103" customWidth="1"/>
    <col min="12096" max="12096" width="22.85546875" style="103" customWidth="1"/>
    <col min="12097" max="12097" width="9.140625" style="103"/>
    <col min="12098" max="12098" width="3.42578125" style="103" customWidth="1"/>
    <col min="12099" max="12099" width="23" style="103" customWidth="1"/>
    <col min="12100" max="12100" width="7" style="103" customWidth="1"/>
    <col min="12101" max="12101" width="6.85546875" style="103" customWidth="1"/>
    <col min="12102" max="12102" width="27.42578125" style="103" bestFit="1" customWidth="1"/>
    <col min="12103" max="12103" width="22.85546875" style="103" bestFit="1" customWidth="1"/>
    <col min="12104" max="12104" width="14.85546875" style="103" customWidth="1"/>
    <col min="12105" max="12105" width="17.140625" style="103" customWidth="1"/>
    <col min="12106" max="12106" width="13.42578125" style="103" customWidth="1"/>
    <col min="12107" max="12107" width="12.42578125" style="103" customWidth="1"/>
    <col min="12108" max="12108" width="15.85546875" style="103" customWidth="1"/>
    <col min="12109" max="12109" width="22.85546875" style="103" customWidth="1"/>
    <col min="12110" max="12110" width="9.140625" style="103"/>
    <col min="12111" max="12111" width="3.42578125" style="103" customWidth="1"/>
    <col min="12112" max="12112" width="23" style="103" customWidth="1"/>
    <col min="12113" max="12113" width="7" style="103" customWidth="1"/>
    <col min="12114" max="12114" width="6.85546875" style="103" customWidth="1"/>
    <col min="12115" max="12115" width="27.42578125" style="103" bestFit="1" customWidth="1"/>
    <col min="12116" max="12116" width="22.85546875" style="103" bestFit="1" customWidth="1"/>
    <col min="12117" max="12117" width="14.85546875" style="103" customWidth="1"/>
    <col min="12118" max="12118" width="17.140625" style="103" customWidth="1"/>
    <col min="12119" max="12119" width="13.42578125" style="103" customWidth="1"/>
    <col min="12120" max="12120" width="12.42578125" style="103" customWidth="1"/>
    <col min="12121" max="12121" width="15.85546875" style="103" customWidth="1"/>
    <col min="12122" max="12122" width="22.85546875" style="103" customWidth="1"/>
    <col min="12123" max="12123" width="9.140625" style="103"/>
    <col min="12124" max="12124" width="3.42578125" style="103" customWidth="1"/>
    <col min="12125" max="12125" width="23" style="103" customWidth="1"/>
    <col min="12126" max="12126" width="7" style="103" customWidth="1"/>
    <col min="12127" max="12127" width="6.85546875" style="103" customWidth="1"/>
    <col min="12128" max="12128" width="27.42578125" style="103" bestFit="1" customWidth="1"/>
    <col min="12129" max="12129" width="22.85546875" style="103" bestFit="1" customWidth="1"/>
    <col min="12130" max="12130" width="14.85546875" style="103" customWidth="1"/>
    <col min="12131" max="12131" width="17.140625" style="103" customWidth="1"/>
    <col min="12132" max="12132" width="13.42578125" style="103" customWidth="1"/>
    <col min="12133" max="12133" width="12.42578125" style="103" customWidth="1"/>
    <col min="12134" max="12134" width="15.85546875" style="103" customWidth="1"/>
    <col min="12135" max="12135" width="22.85546875" style="103" customWidth="1"/>
    <col min="12136" max="12136" width="9.140625" style="103"/>
    <col min="12137" max="12137" width="3.42578125" style="103" customWidth="1"/>
    <col min="12138" max="12138" width="23" style="103" customWidth="1"/>
    <col min="12139" max="12139" width="7" style="103" customWidth="1"/>
    <col min="12140" max="12140" width="6.85546875" style="103" customWidth="1"/>
    <col min="12141" max="12141" width="27.42578125" style="103" bestFit="1" customWidth="1"/>
    <col min="12142" max="12142" width="22.85546875" style="103" bestFit="1" customWidth="1"/>
    <col min="12143" max="12143" width="14.85546875" style="103" customWidth="1"/>
    <col min="12144" max="12144" width="17.140625" style="103" customWidth="1"/>
    <col min="12145" max="12145" width="13.42578125" style="103" customWidth="1"/>
    <col min="12146" max="12146" width="12.42578125" style="103" customWidth="1"/>
    <col min="12147" max="12147" width="15.85546875" style="103" customWidth="1"/>
    <col min="12148" max="12148" width="22.85546875" style="103" customWidth="1"/>
    <col min="12149" max="12288" width="9.140625" style="103"/>
    <col min="12289" max="12289" width="3.42578125" style="103" customWidth="1"/>
    <col min="12290" max="12290" width="23" style="103" customWidth="1"/>
    <col min="12291" max="12291" width="7" style="103" customWidth="1"/>
    <col min="12292" max="12292" width="6.85546875" style="103" customWidth="1"/>
    <col min="12293" max="12293" width="27.42578125" style="103" bestFit="1" customWidth="1"/>
    <col min="12294" max="12294" width="22.85546875" style="103" bestFit="1" customWidth="1"/>
    <col min="12295" max="12295" width="14.85546875" style="103" customWidth="1"/>
    <col min="12296" max="12296" width="17.140625" style="103" customWidth="1"/>
    <col min="12297" max="12297" width="13.42578125" style="103" customWidth="1"/>
    <col min="12298" max="12298" width="12.42578125" style="103" customWidth="1"/>
    <col min="12299" max="12299" width="15.85546875" style="103" customWidth="1"/>
    <col min="12300" max="12300" width="22.85546875" style="103" customWidth="1"/>
    <col min="12301" max="12301" width="9.140625" style="103"/>
    <col min="12302" max="12302" width="3.42578125" style="103" customWidth="1"/>
    <col min="12303" max="12303" width="23" style="103" customWidth="1"/>
    <col min="12304" max="12304" width="7" style="103" customWidth="1"/>
    <col min="12305" max="12305" width="6.85546875" style="103" customWidth="1"/>
    <col min="12306" max="12306" width="27.42578125" style="103" bestFit="1" customWidth="1"/>
    <col min="12307" max="12307" width="22.85546875" style="103" bestFit="1" customWidth="1"/>
    <col min="12308" max="12308" width="14.85546875" style="103" customWidth="1"/>
    <col min="12309" max="12309" width="17.140625" style="103" customWidth="1"/>
    <col min="12310" max="12310" width="13.42578125" style="103" customWidth="1"/>
    <col min="12311" max="12311" width="12.42578125" style="103" customWidth="1"/>
    <col min="12312" max="12312" width="15.85546875" style="103" customWidth="1"/>
    <col min="12313" max="12313" width="22.85546875" style="103" customWidth="1"/>
    <col min="12314" max="12314" width="9.140625" style="103"/>
    <col min="12315" max="12315" width="3.42578125" style="103" customWidth="1"/>
    <col min="12316" max="12316" width="23" style="103" customWidth="1"/>
    <col min="12317" max="12317" width="7" style="103" customWidth="1"/>
    <col min="12318" max="12318" width="6.85546875" style="103" customWidth="1"/>
    <col min="12319" max="12319" width="27.42578125" style="103" bestFit="1" customWidth="1"/>
    <col min="12320" max="12320" width="22.85546875" style="103" bestFit="1" customWidth="1"/>
    <col min="12321" max="12321" width="14.85546875" style="103" customWidth="1"/>
    <col min="12322" max="12322" width="17.140625" style="103" customWidth="1"/>
    <col min="12323" max="12323" width="13.42578125" style="103" customWidth="1"/>
    <col min="12324" max="12324" width="12.42578125" style="103" customWidth="1"/>
    <col min="12325" max="12325" width="15.85546875" style="103" customWidth="1"/>
    <col min="12326" max="12326" width="22.85546875" style="103" customWidth="1"/>
    <col min="12327" max="12327" width="9.140625" style="103"/>
    <col min="12328" max="12328" width="3.42578125" style="103" customWidth="1"/>
    <col min="12329" max="12329" width="23" style="103" customWidth="1"/>
    <col min="12330" max="12330" width="7" style="103" customWidth="1"/>
    <col min="12331" max="12331" width="6.85546875" style="103" customWidth="1"/>
    <col min="12332" max="12332" width="27.42578125" style="103" bestFit="1" customWidth="1"/>
    <col min="12333" max="12333" width="22.85546875" style="103" bestFit="1" customWidth="1"/>
    <col min="12334" max="12334" width="14.85546875" style="103" customWidth="1"/>
    <col min="12335" max="12335" width="17.140625" style="103" customWidth="1"/>
    <col min="12336" max="12336" width="13.42578125" style="103" customWidth="1"/>
    <col min="12337" max="12337" width="12.42578125" style="103" customWidth="1"/>
    <col min="12338" max="12338" width="15.85546875" style="103" customWidth="1"/>
    <col min="12339" max="12339" width="22.85546875" style="103" customWidth="1"/>
    <col min="12340" max="12340" width="9.140625" style="103"/>
    <col min="12341" max="12341" width="3.42578125" style="103" customWidth="1"/>
    <col min="12342" max="12342" width="23" style="103" customWidth="1"/>
    <col min="12343" max="12343" width="7" style="103" customWidth="1"/>
    <col min="12344" max="12344" width="6.85546875" style="103" customWidth="1"/>
    <col min="12345" max="12345" width="27.42578125" style="103" bestFit="1" customWidth="1"/>
    <col min="12346" max="12346" width="22.85546875" style="103" bestFit="1" customWidth="1"/>
    <col min="12347" max="12347" width="14.85546875" style="103" customWidth="1"/>
    <col min="12348" max="12348" width="17.140625" style="103" customWidth="1"/>
    <col min="12349" max="12349" width="13.42578125" style="103" customWidth="1"/>
    <col min="12350" max="12350" width="12.42578125" style="103" customWidth="1"/>
    <col min="12351" max="12351" width="15.85546875" style="103" customWidth="1"/>
    <col min="12352" max="12352" width="22.85546875" style="103" customWidth="1"/>
    <col min="12353" max="12353" width="9.140625" style="103"/>
    <col min="12354" max="12354" width="3.42578125" style="103" customWidth="1"/>
    <col min="12355" max="12355" width="23" style="103" customWidth="1"/>
    <col min="12356" max="12356" width="7" style="103" customWidth="1"/>
    <col min="12357" max="12357" width="6.85546875" style="103" customWidth="1"/>
    <col min="12358" max="12358" width="27.42578125" style="103" bestFit="1" customWidth="1"/>
    <col min="12359" max="12359" width="22.85546875" style="103" bestFit="1" customWidth="1"/>
    <col min="12360" max="12360" width="14.85546875" style="103" customWidth="1"/>
    <col min="12361" max="12361" width="17.140625" style="103" customWidth="1"/>
    <col min="12362" max="12362" width="13.42578125" style="103" customWidth="1"/>
    <col min="12363" max="12363" width="12.42578125" style="103" customWidth="1"/>
    <col min="12364" max="12364" width="15.85546875" style="103" customWidth="1"/>
    <col min="12365" max="12365" width="22.85546875" style="103" customWidth="1"/>
    <col min="12366" max="12366" width="9.140625" style="103"/>
    <col min="12367" max="12367" width="3.42578125" style="103" customWidth="1"/>
    <col min="12368" max="12368" width="23" style="103" customWidth="1"/>
    <col min="12369" max="12369" width="7" style="103" customWidth="1"/>
    <col min="12370" max="12370" width="6.85546875" style="103" customWidth="1"/>
    <col min="12371" max="12371" width="27.42578125" style="103" bestFit="1" customWidth="1"/>
    <col min="12372" max="12372" width="22.85546875" style="103" bestFit="1" customWidth="1"/>
    <col min="12373" max="12373" width="14.85546875" style="103" customWidth="1"/>
    <col min="12374" max="12374" width="17.140625" style="103" customWidth="1"/>
    <col min="12375" max="12375" width="13.42578125" style="103" customWidth="1"/>
    <col min="12376" max="12376" width="12.42578125" style="103" customWidth="1"/>
    <col min="12377" max="12377" width="15.85546875" style="103" customWidth="1"/>
    <col min="12378" max="12378" width="22.85546875" style="103" customWidth="1"/>
    <col min="12379" max="12379" width="9.140625" style="103"/>
    <col min="12380" max="12380" width="3.42578125" style="103" customWidth="1"/>
    <col min="12381" max="12381" width="23" style="103" customWidth="1"/>
    <col min="12382" max="12382" width="7" style="103" customWidth="1"/>
    <col min="12383" max="12383" width="6.85546875" style="103" customWidth="1"/>
    <col min="12384" max="12384" width="27.42578125" style="103" bestFit="1" customWidth="1"/>
    <col min="12385" max="12385" width="22.85546875" style="103" bestFit="1" customWidth="1"/>
    <col min="12386" max="12386" width="14.85546875" style="103" customWidth="1"/>
    <col min="12387" max="12387" width="17.140625" style="103" customWidth="1"/>
    <col min="12388" max="12388" width="13.42578125" style="103" customWidth="1"/>
    <col min="12389" max="12389" width="12.42578125" style="103" customWidth="1"/>
    <col min="12390" max="12390" width="15.85546875" style="103" customWidth="1"/>
    <col min="12391" max="12391" width="22.85546875" style="103" customWidth="1"/>
    <col min="12392" max="12392" width="9.140625" style="103"/>
    <col min="12393" max="12393" width="3.42578125" style="103" customWidth="1"/>
    <col min="12394" max="12394" width="23" style="103" customWidth="1"/>
    <col min="12395" max="12395" width="7" style="103" customWidth="1"/>
    <col min="12396" max="12396" width="6.85546875" style="103" customWidth="1"/>
    <col min="12397" max="12397" width="27.42578125" style="103" bestFit="1" customWidth="1"/>
    <col min="12398" max="12398" width="22.85546875" style="103" bestFit="1" customWidth="1"/>
    <col min="12399" max="12399" width="14.85546875" style="103" customWidth="1"/>
    <col min="12400" max="12400" width="17.140625" style="103" customWidth="1"/>
    <col min="12401" max="12401" width="13.42578125" style="103" customWidth="1"/>
    <col min="12402" max="12402" width="12.42578125" style="103" customWidth="1"/>
    <col min="12403" max="12403" width="15.85546875" style="103" customWidth="1"/>
    <col min="12404" max="12404" width="22.85546875" style="103" customWidth="1"/>
    <col min="12405" max="12544" width="9.140625" style="103"/>
    <col min="12545" max="12545" width="3.42578125" style="103" customWidth="1"/>
    <col min="12546" max="12546" width="23" style="103" customWidth="1"/>
    <col min="12547" max="12547" width="7" style="103" customWidth="1"/>
    <col min="12548" max="12548" width="6.85546875" style="103" customWidth="1"/>
    <col min="12549" max="12549" width="27.42578125" style="103" bestFit="1" customWidth="1"/>
    <col min="12550" max="12550" width="22.85546875" style="103" bestFit="1" customWidth="1"/>
    <col min="12551" max="12551" width="14.85546875" style="103" customWidth="1"/>
    <col min="12552" max="12552" width="17.140625" style="103" customWidth="1"/>
    <col min="12553" max="12553" width="13.42578125" style="103" customWidth="1"/>
    <col min="12554" max="12554" width="12.42578125" style="103" customWidth="1"/>
    <col min="12555" max="12555" width="15.85546875" style="103" customWidth="1"/>
    <col min="12556" max="12556" width="22.85546875" style="103" customWidth="1"/>
    <col min="12557" max="12557" width="9.140625" style="103"/>
    <col min="12558" max="12558" width="3.42578125" style="103" customWidth="1"/>
    <col min="12559" max="12559" width="23" style="103" customWidth="1"/>
    <col min="12560" max="12560" width="7" style="103" customWidth="1"/>
    <col min="12561" max="12561" width="6.85546875" style="103" customWidth="1"/>
    <col min="12562" max="12562" width="27.42578125" style="103" bestFit="1" customWidth="1"/>
    <col min="12563" max="12563" width="22.85546875" style="103" bestFit="1" customWidth="1"/>
    <col min="12564" max="12564" width="14.85546875" style="103" customWidth="1"/>
    <col min="12565" max="12565" width="17.140625" style="103" customWidth="1"/>
    <col min="12566" max="12566" width="13.42578125" style="103" customWidth="1"/>
    <col min="12567" max="12567" width="12.42578125" style="103" customWidth="1"/>
    <col min="12568" max="12568" width="15.85546875" style="103" customWidth="1"/>
    <col min="12569" max="12569" width="22.85546875" style="103" customWidth="1"/>
    <col min="12570" max="12570" width="9.140625" style="103"/>
    <col min="12571" max="12571" width="3.42578125" style="103" customWidth="1"/>
    <col min="12572" max="12572" width="23" style="103" customWidth="1"/>
    <col min="12573" max="12573" width="7" style="103" customWidth="1"/>
    <col min="12574" max="12574" width="6.85546875" style="103" customWidth="1"/>
    <col min="12575" max="12575" width="27.42578125" style="103" bestFit="1" customWidth="1"/>
    <col min="12576" max="12576" width="22.85546875" style="103" bestFit="1" customWidth="1"/>
    <col min="12577" max="12577" width="14.85546875" style="103" customWidth="1"/>
    <col min="12578" max="12578" width="17.140625" style="103" customWidth="1"/>
    <col min="12579" max="12579" width="13.42578125" style="103" customWidth="1"/>
    <col min="12580" max="12580" width="12.42578125" style="103" customWidth="1"/>
    <col min="12581" max="12581" width="15.85546875" style="103" customWidth="1"/>
    <col min="12582" max="12582" width="22.85546875" style="103" customWidth="1"/>
    <col min="12583" max="12583" width="9.140625" style="103"/>
    <col min="12584" max="12584" width="3.42578125" style="103" customWidth="1"/>
    <col min="12585" max="12585" width="23" style="103" customWidth="1"/>
    <col min="12586" max="12586" width="7" style="103" customWidth="1"/>
    <col min="12587" max="12587" width="6.85546875" style="103" customWidth="1"/>
    <col min="12588" max="12588" width="27.42578125" style="103" bestFit="1" customWidth="1"/>
    <col min="12589" max="12589" width="22.85546875" style="103" bestFit="1" customWidth="1"/>
    <col min="12590" max="12590" width="14.85546875" style="103" customWidth="1"/>
    <col min="12591" max="12591" width="17.140625" style="103" customWidth="1"/>
    <col min="12592" max="12592" width="13.42578125" style="103" customWidth="1"/>
    <col min="12593" max="12593" width="12.42578125" style="103" customWidth="1"/>
    <col min="12594" max="12594" width="15.85546875" style="103" customWidth="1"/>
    <col min="12595" max="12595" width="22.85546875" style="103" customWidth="1"/>
    <col min="12596" max="12596" width="9.140625" style="103"/>
    <col min="12597" max="12597" width="3.42578125" style="103" customWidth="1"/>
    <col min="12598" max="12598" width="23" style="103" customWidth="1"/>
    <col min="12599" max="12599" width="7" style="103" customWidth="1"/>
    <col min="12600" max="12600" width="6.85546875" style="103" customWidth="1"/>
    <col min="12601" max="12601" width="27.42578125" style="103" bestFit="1" customWidth="1"/>
    <col min="12602" max="12602" width="22.85546875" style="103" bestFit="1" customWidth="1"/>
    <col min="12603" max="12603" width="14.85546875" style="103" customWidth="1"/>
    <col min="12604" max="12604" width="17.140625" style="103" customWidth="1"/>
    <col min="12605" max="12605" width="13.42578125" style="103" customWidth="1"/>
    <col min="12606" max="12606" width="12.42578125" style="103" customWidth="1"/>
    <col min="12607" max="12607" width="15.85546875" style="103" customWidth="1"/>
    <col min="12608" max="12608" width="22.85546875" style="103" customWidth="1"/>
    <col min="12609" max="12609" width="9.140625" style="103"/>
    <col min="12610" max="12610" width="3.42578125" style="103" customWidth="1"/>
    <col min="12611" max="12611" width="23" style="103" customWidth="1"/>
    <col min="12612" max="12612" width="7" style="103" customWidth="1"/>
    <col min="12613" max="12613" width="6.85546875" style="103" customWidth="1"/>
    <col min="12614" max="12614" width="27.42578125" style="103" bestFit="1" customWidth="1"/>
    <col min="12615" max="12615" width="22.85546875" style="103" bestFit="1" customWidth="1"/>
    <col min="12616" max="12616" width="14.85546875" style="103" customWidth="1"/>
    <col min="12617" max="12617" width="17.140625" style="103" customWidth="1"/>
    <col min="12618" max="12618" width="13.42578125" style="103" customWidth="1"/>
    <col min="12619" max="12619" width="12.42578125" style="103" customWidth="1"/>
    <col min="12620" max="12620" width="15.85546875" style="103" customWidth="1"/>
    <col min="12621" max="12621" width="22.85546875" style="103" customWidth="1"/>
    <col min="12622" max="12622" width="9.140625" style="103"/>
    <col min="12623" max="12623" width="3.42578125" style="103" customWidth="1"/>
    <col min="12624" max="12624" width="23" style="103" customWidth="1"/>
    <col min="12625" max="12625" width="7" style="103" customWidth="1"/>
    <col min="12626" max="12626" width="6.85546875" style="103" customWidth="1"/>
    <col min="12627" max="12627" width="27.42578125" style="103" bestFit="1" customWidth="1"/>
    <col min="12628" max="12628" width="22.85546875" style="103" bestFit="1" customWidth="1"/>
    <col min="12629" max="12629" width="14.85546875" style="103" customWidth="1"/>
    <col min="12630" max="12630" width="17.140625" style="103" customWidth="1"/>
    <col min="12631" max="12631" width="13.42578125" style="103" customWidth="1"/>
    <col min="12632" max="12632" width="12.42578125" style="103" customWidth="1"/>
    <col min="12633" max="12633" width="15.85546875" style="103" customWidth="1"/>
    <col min="12634" max="12634" width="22.85546875" style="103" customWidth="1"/>
    <col min="12635" max="12635" width="9.140625" style="103"/>
    <col min="12636" max="12636" width="3.42578125" style="103" customWidth="1"/>
    <col min="12637" max="12637" width="23" style="103" customWidth="1"/>
    <col min="12638" max="12638" width="7" style="103" customWidth="1"/>
    <col min="12639" max="12639" width="6.85546875" style="103" customWidth="1"/>
    <col min="12640" max="12640" width="27.42578125" style="103" bestFit="1" customWidth="1"/>
    <col min="12641" max="12641" width="22.85546875" style="103" bestFit="1" customWidth="1"/>
    <col min="12642" max="12642" width="14.85546875" style="103" customWidth="1"/>
    <col min="12643" max="12643" width="17.140625" style="103" customWidth="1"/>
    <col min="12644" max="12644" width="13.42578125" style="103" customWidth="1"/>
    <col min="12645" max="12645" width="12.42578125" style="103" customWidth="1"/>
    <col min="12646" max="12646" width="15.85546875" style="103" customWidth="1"/>
    <col min="12647" max="12647" width="22.85546875" style="103" customWidth="1"/>
    <col min="12648" max="12648" width="9.140625" style="103"/>
    <col min="12649" max="12649" width="3.42578125" style="103" customWidth="1"/>
    <col min="12650" max="12650" width="23" style="103" customWidth="1"/>
    <col min="12651" max="12651" width="7" style="103" customWidth="1"/>
    <col min="12652" max="12652" width="6.85546875" style="103" customWidth="1"/>
    <col min="12653" max="12653" width="27.42578125" style="103" bestFit="1" customWidth="1"/>
    <col min="12654" max="12654" width="22.85546875" style="103" bestFit="1" customWidth="1"/>
    <col min="12655" max="12655" width="14.85546875" style="103" customWidth="1"/>
    <col min="12656" max="12656" width="17.140625" style="103" customWidth="1"/>
    <col min="12657" max="12657" width="13.42578125" style="103" customWidth="1"/>
    <col min="12658" max="12658" width="12.42578125" style="103" customWidth="1"/>
    <col min="12659" max="12659" width="15.85546875" style="103" customWidth="1"/>
    <col min="12660" max="12660" width="22.85546875" style="103" customWidth="1"/>
    <col min="12661" max="12800" width="9.140625" style="103"/>
    <col min="12801" max="12801" width="3.42578125" style="103" customWidth="1"/>
    <col min="12802" max="12802" width="23" style="103" customWidth="1"/>
    <col min="12803" max="12803" width="7" style="103" customWidth="1"/>
    <col min="12804" max="12804" width="6.85546875" style="103" customWidth="1"/>
    <col min="12805" max="12805" width="27.42578125" style="103" bestFit="1" customWidth="1"/>
    <col min="12806" max="12806" width="22.85546875" style="103" bestFit="1" customWidth="1"/>
    <col min="12807" max="12807" width="14.85546875" style="103" customWidth="1"/>
    <col min="12808" max="12808" width="17.140625" style="103" customWidth="1"/>
    <col min="12809" max="12809" width="13.42578125" style="103" customWidth="1"/>
    <col min="12810" max="12810" width="12.42578125" style="103" customWidth="1"/>
    <col min="12811" max="12811" width="15.85546875" style="103" customWidth="1"/>
    <col min="12812" max="12812" width="22.85546875" style="103" customWidth="1"/>
    <col min="12813" max="12813" width="9.140625" style="103"/>
    <col min="12814" max="12814" width="3.42578125" style="103" customWidth="1"/>
    <col min="12815" max="12815" width="23" style="103" customWidth="1"/>
    <col min="12816" max="12816" width="7" style="103" customWidth="1"/>
    <col min="12817" max="12817" width="6.85546875" style="103" customWidth="1"/>
    <col min="12818" max="12818" width="27.42578125" style="103" bestFit="1" customWidth="1"/>
    <col min="12819" max="12819" width="22.85546875" style="103" bestFit="1" customWidth="1"/>
    <col min="12820" max="12820" width="14.85546875" style="103" customWidth="1"/>
    <col min="12821" max="12821" width="17.140625" style="103" customWidth="1"/>
    <col min="12822" max="12822" width="13.42578125" style="103" customWidth="1"/>
    <col min="12823" max="12823" width="12.42578125" style="103" customWidth="1"/>
    <col min="12824" max="12824" width="15.85546875" style="103" customWidth="1"/>
    <col min="12825" max="12825" width="22.85546875" style="103" customWidth="1"/>
    <col min="12826" max="12826" width="9.140625" style="103"/>
    <col min="12827" max="12827" width="3.42578125" style="103" customWidth="1"/>
    <col min="12828" max="12828" width="23" style="103" customWidth="1"/>
    <col min="12829" max="12829" width="7" style="103" customWidth="1"/>
    <col min="12830" max="12830" width="6.85546875" style="103" customWidth="1"/>
    <col min="12831" max="12831" width="27.42578125" style="103" bestFit="1" customWidth="1"/>
    <col min="12832" max="12832" width="22.85546875" style="103" bestFit="1" customWidth="1"/>
    <col min="12833" max="12833" width="14.85546875" style="103" customWidth="1"/>
    <col min="12834" max="12834" width="17.140625" style="103" customWidth="1"/>
    <col min="12835" max="12835" width="13.42578125" style="103" customWidth="1"/>
    <col min="12836" max="12836" width="12.42578125" style="103" customWidth="1"/>
    <col min="12837" max="12837" width="15.85546875" style="103" customWidth="1"/>
    <col min="12838" max="12838" width="22.85546875" style="103" customWidth="1"/>
    <col min="12839" max="12839" width="9.140625" style="103"/>
    <col min="12840" max="12840" width="3.42578125" style="103" customWidth="1"/>
    <col min="12841" max="12841" width="23" style="103" customWidth="1"/>
    <col min="12842" max="12842" width="7" style="103" customWidth="1"/>
    <col min="12843" max="12843" width="6.85546875" style="103" customWidth="1"/>
    <col min="12844" max="12844" width="27.42578125" style="103" bestFit="1" customWidth="1"/>
    <col min="12845" max="12845" width="22.85546875" style="103" bestFit="1" customWidth="1"/>
    <col min="12846" max="12846" width="14.85546875" style="103" customWidth="1"/>
    <col min="12847" max="12847" width="17.140625" style="103" customWidth="1"/>
    <col min="12848" max="12848" width="13.42578125" style="103" customWidth="1"/>
    <col min="12849" max="12849" width="12.42578125" style="103" customWidth="1"/>
    <col min="12850" max="12850" width="15.85546875" style="103" customWidth="1"/>
    <col min="12851" max="12851" width="22.85546875" style="103" customWidth="1"/>
    <col min="12852" max="12852" width="9.140625" style="103"/>
    <col min="12853" max="12853" width="3.42578125" style="103" customWidth="1"/>
    <col min="12854" max="12854" width="23" style="103" customWidth="1"/>
    <col min="12855" max="12855" width="7" style="103" customWidth="1"/>
    <col min="12856" max="12856" width="6.85546875" style="103" customWidth="1"/>
    <col min="12857" max="12857" width="27.42578125" style="103" bestFit="1" customWidth="1"/>
    <col min="12858" max="12858" width="22.85546875" style="103" bestFit="1" customWidth="1"/>
    <col min="12859" max="12859" width="14.85546875" style="103" customWidth="1"/>
    <col min="12860" max="12860" width="17.140625" style="103" customWidth="1"/>
    <col min="12861" max="12861" width="13.42578125" style="103" customWidth="1"/>
    <col min="12862" max="12862" width="12.42578125" style="103" customWidth="1"/>
    <col min="12863" max="12863" width="15.85546875" style="103" customWidth="1"/>
    <col min="12864" max="12864" width="22.85546875" style="103" customWidth="1"/>
    <col min="12865" max="12865" width="9.140625" style="103"/>
    <col min="12866" max="12866" width="3.42578125" style="103" customWidth="1"/>
    <col min="12867" max="12867" width="23" style="103" customWidth="1"/>
    <col min="12868" max="12868" width="7" style="103" customWidth="1"/>
    <col min="12869" max="12869" width="6.85546875" style="103" customWidth="1"/>
    <col min="12870" max="12870" width="27.42578125" style="103" bestFit="1" customWidth="1"/>
    <col min="12871" max="12871" width="22.85546875" style="103" bestFit="1" customWidth="1"/>
    <col min="12872" max="12872" width="14.85546875" style="103" customWidth="1"/>
    <col min="12873" max="12873" width="17.140625" style="103" customWidth="1"/>
    <col min="12874" max="12874" width="13.42578125" style="103" customWidth="1"/>
    <col min="12875" max="12875" width="12.42578125" style="103" customWidth="1"/>
    <col min="12876" max="12876" width="15.85546875" style="103" customWidth="1"/>
    <col min="12877" max="12877" width="22.85546875" style="103" customWidth="1"/>
    <col min="12878" max="12878" width="9.140625" style="103"/>
    <col min="12879" max="12879" width="3.42578125" style="103" customWidth="1"/>
    <col min="12880" max="12880" width="23" style="103" customWidth="1"/>
    <col min="12881" max="12881" width="7" style="103" customWidth="1"/>
    <col min="12882" max="12882" width="6.85546875" style="103" customWidth="1"/>
    <col min="12883" max="12883" width="27.42578125" style="103" bestFit="1" customWidth="1"/>
    <col min="12884" max="12884" width="22.85546875" style="103" bestFit="1" customWidth="1"/>
    <col min="12885" max="12885" width="14.85546875" style="103" customWidth="1"/>
    <col min="12886" max="12886" width="17.140625" style="103" customWidth="1"/>
    <col min="12887" max="12887" width="13.42578125" style="103" customWidth="1"/>
    <col min="12888" max="12888" width="12.42578125" style="103" customWidth="1"/>
    <col min="12889" max="12889" width="15.85546875" style="103" customWidth="1"/>
    <col min="12890" max="12890" width="22.85546875" style="103" customWidth="1"/>
    <col min="12891" max="12891" width="9.140625" style="103"/>
    <col min="12892" max="12892" width="3.42578125" style="103" customWidth="1"/>
    <col min="12893" max="12893" width="23" style="103" customWidth="1"/>
    <col min="12894" max="12894" width="7" style="103" customWidth="1"/>
    <col min="12895" max="12895" width="6.85546875" style="103" customWidth="1"/>
    <col min="12896" max="12896" width="27.42578125" style="103" bestFit="1" customWidth="1"/>
    <col min="12897" max="12897" width="22.85546875" style="103" bestFit="1" customWidth="1"/>
    <col min="12898" max="12898" width="14.85546875" style="103" customWidth="1"/>
    <col min="12899" max="12899" width="17.140625" style="103" customWidth="1"/>
    <col min="12900" max="12900" width="13.42578125" style="103" customWidth="1"/>
    <col min="12901" max="12901" width="12.42578125" style="103" customWidth="1"/>
    <col min="12902" max="12902" width="15.85546875" style="103" customWidth="1"/>
    <col min="12903" max="12903" width="22.85546875" style="103" customWidth="1"/>
    <col min="12904" max="12904" width="9.140625" style="103"/>
    <col min="12905" max="12905" width="3.42578125" style="103" customWidth="1"/>
    <col min="12906" max="12906" width="23" style="103" customWidth="1"/>
    <col min="12907" max="12907" width="7" style="103" customWidth="1"/>
    <col min="12908" max="12908" width="6.85546875" style="103" customWidth="1"/>
    <col min="12909" max="12909" width="27.42578125" style="103" bestFit="1" customWidth="1"/>
    <col min="12910" max="12910" width="22.85546875" style="103" bestFit="1" customWidth="1"/>
    <col min="12911" max="12911" width="14.85546875" style="103" customWidth="1"/>
    <col min="12912" max="12912" width="17.140625" style="103" customWidth="1"/>
    <col min="12913" max="12913" width="13.42578125" style="103" customWidth="1"/>
    <col min="12914" max="12914" width="12.42578125" style="103" customWidth="1"/>
    <col min="12915" max="12915" width="15.85546875" style="103" customWidth="1"/>
    <col min="12916" max="12916" width="22.85546875" style="103" customWidth="1"/>
    <col min="12917" max="13056" width="9.140625" style="103"/>
    <col min="13057" max="13057" width="3.42578125" style="103" customWidth="1"/>
    <col min="13058" max="13058" width="23" style="103" customWidth="1"/>
    <col min="13059" max="13059" width="7" style="103" customWidth="1"/>
    <col min="13060" max="13060" width="6.85546875" style="103" customWidth="1"/>
    <col min="13061" max="13061" width="27.42578125" style="103" bestFit="1" customWidth="1"/>
    <col min="13062" max="13062" width="22.85546875" style="103" bestFit="1" customWidth="1"/>
    <col min="13063" max="13063" width="14.85546875" style="103" customWidth="1"/>
    <col min="13064" max="13064" width="17.140625" style="103" customWidth="1"/>
    <col min="13065" max="13065" width="13.42578125" style="103" customWidth="1"/>
    <col min="13066" max="13066" width="12.42578125" style="103" customWidth="1"/>
    <col min="13067" max="13067" width="15.85546875" style="103" customWidth="1"/>
    <col min="13068" max="13068" width="22.85546875" style="103" customWidth="1"/>
    <col min="13069" max="13069" width="9.140625" style="103"/>
    <col min="13070" max="13070" width="3.42578125" style="103" customWidth="1"/>
    <col min="13071" max="13071" width="23" style="103" customWidth="1"/>
    <col min="13072" max="13072" width="7" style="103" customWidth="1"/>
    <col min="13073" max="13073" width="6.85546875" style="103" customWidth="1"/>
    <col min="13074" max="13074" width="27.42578125" style="103" bestFit="1" customWidth="1"/>
    <col min="13075" max="13075" width="22.85546875" style="103" bestFit="1" customWidth="1"/>
    <col min="13076" max="13076" width="14.85546875" style="103" customWidth="1"/>
    <col min="13077" max="13077" width="17.140625" style="103" customWidth="1"/>
    <col min="13078" max="13078" width="13.42578125" style="103" customWidth="1"/>
    <col min="13079" max="13079" width="12.42578125" style="103" customWidth="1"/>
    <col min="13080" max="13080" width="15.85546875" style="103" customWidth="1"/>
    <col min="13081" max="13081" width="22.85546875" style="103" customWidth="1"/>
    <col min="13082" max="13082" width="9.140625" style="103"/>
    <col min="13083" max="13083" width="3.42578125" style="103" customWidth="1"/>
    <col min="13084" max="13084" width="23" style="103" customWidth="1"/>
    <col min="13085" max="13085" width="7" style="103" customWidth="1"/>
    <col min="13086" max="13086" width="6.85546875" style="103" customWidth="1"/>
    <col min="13087" max="13087" width="27.42578125" style="103" bestFit="1" customWidth="1"/>
    <col min="13088" max="13088" width="22.85546875" style="103" bestFit="1" customWidth="1"/>
    <col min="13089" max="13089" width="14.85546875" style="103" customWidth="1"/>
    <col min="13090" max="13090" width="17.140625" style="103" customWidth="1"/>
    <col min="13091" max="13091" width="13.42578125" style="103" customWidth="1"/>
    <col min="13092" max="13092" width="12.42578125" style="103" customWidth="1"/>
    <col min="13093" max="13093" width="15.85546875" style="103" customWidth="1"/>
    <col min="13094" max="13094" width="22.85546875" style="103" customWidth="1"/>
    <col min="13095" max="13095" width="9.140625" style="103"/>
    <col min="13096" max="13096" width="3.42578125" style="103" customWidth="1"/>
    <col min="13097" max="13097" width="23" style="103" customWidth="1"/>
    <col min="13098" max="13098" width="7" style="103" customWidth="1"/>
    <col min="13099" max="13099" width="6.85546875" style="103" customWidth="1"/>
    <col min="13100" max="13100" width="27.42578125" style="103" bestFit="1" customWidth="1"/>
    <col min="13101" max="13101" width="22.85546875" style="103" bestFit="1" customWidth="1"/>
    <col min="13102" max="13102" width="14.85546875" style="103" customWidth="1"/>
    <col min="13103" max="13103" width="17.140625" style="103" customWidth="1"/>
    <col min="13104" max="13104" width="13.42578125" style="103" customWidth="1"/>
    <col min="13105" max="13105" width="12.42578125" style="103" customWidth="1"/>
    <col min="13106" max="13106" width="15.85546875" style="103" customWidth="1"/>
    <col min="13107" max="13107" width="22.85546875" style="103" customWidth="1"/>
    <col min="13108" max="13108" width="9.140625" style="103"/>
    <col min="13109" max="13109" width="3.42578125" style="103" customWidth="1"/>
    <col min="13110" max="13110" width="23" style="103" customWidth="1"/>
    <col min="13111" max="13111" width="7" style="103" customWidth="1"/>
    <col min="13112" max="13112" width="6.85546875" style="103" customWidth="1"/>
    <col min="13113" max="13113" width="27.42578125" style="103" bestFit="1" customWidth="1"/>
    <col min="13114" max="13114" width="22.85546875" style="103" bestFit="1" customWidth="1"/>
    <col min="13115" max="13115" width="14.85546875" style="103" customWidth="1"/>
    <col min="13116" max="13116" width="17.140625" style="103" customWidth="1"/>
    <col min="13117" max="13117" width="13.42578125" style="103" customWidth="1"/>
    <col min="13118" max="13118" width="12.42578125" style="103" customWidth="1"/>
    <col min="13119" max="13119" width="15.85546875" style="103" customWidth="1"/>
    <col min="13120" max="13120" width="22.85546875" style="103" customWidth="1"/>
    <col min="13121" max="13121" width="9.140625" style="103"/>
    <col min="13122" max="13122" width="3.42578125" style="103" customWidth="1"/>
    <col min="13123" max="13123" width="23" style="103" customWidth="1"/>
    <col min="13124" max="13124" width="7" style="103" customWidth="1"/>
    <col min="13125" max="13125" width="6.85546875" style="103" customWidth="1"/>
    <col min="13126" max="13126" width="27.42578125" style="103" bestFit="1" customWidth="1"/>
    <col min="13127" max="13127" width="22.85546875" style="103" bestFit="1" customWidth="1"/>
    <col min="13128" max="13128" width="14.85546875" style="103" customWidth="1"/>
    <col min="13129" max="13129" width="17.140625" style="103" customWidth="1"/>
    <col min="13130" max="13130" width="13.42578125" style="103" customWidth="1"/>
    <col min="13131" max="13131" width="12.42578125" style="103" customWidth="1"/>
    <col min="13132" max="13132" width="15.85546875" style="103" customWidth="1"/>
    <col min="13133" max="13133" width="22.85546875" style="103" customWidth="1"/>
    <col min="13134" max="13134" width="9.140625" style="103"/>
    <col min="13135" max="13135" width="3.42578125" style="103" customWidth="1"/>
    <col min="13136" max="13136" width="23" style="103" customWidth="1"/>
    <col min="13137" max="13137" width="7" style="103" customWidth="1"/>
    <col min="13138" max="13138" width="6.85546875" style="103" customWidth="1"/>
    <col min="13139" max="13139" width="27.42578125" style="103" bestFit="1" customWidth="1"/>
    <col min="13140" max="13140" width="22.85546875" style="103" bestFit="1" customWidth="1"/>
    <col min="13141" max="13141" width="14.85546875" style="103" customWidth="1"/>
    <col min="13142" max="13142" width="17.140625" style="103" customWidth="1"/>
    <col min="13143" max="13143" width="13.42578125" style="103" customWidth="1"/>
    <col min="13144" max="13144" width="12.42578125" style="103" customWidth="1"/>
    <col min="13145" max="13145" width="15.85546875" style="103" customWidth="1"/>
    <col min="13146" max="13146" width="22.85546875" style="103" customWidth="1"/>
    <col min="13147" max="13147" width="9.140625" style="103"/>
    <col min="13148" max="13148" width="3.42578125" style="103" customWidth="1"/>
    <col min="13149" max="13149" width="23" style="103" customWidth="1"/>
    <col min="13150" max="13150" width="7" style="103" customWidth="1"/>
    <col min="13151" max="13151" width="6.85546875" style="103" customWidth="1"/>
    <col min="13152" max="13152" width="27.42578125" style="103" bestFit="1" customWidth="1"/>
    <col min="13153" max="13153" width="22.85546875" style="103" bestFit="1" customWidth="1"/>
    <col min="13154" max="13154" width="14.85546875" style="103" customWidth="1"/>
    <col min="13155" max="13155" width="17.140625" style="103" customWidth="1"/>
    <col min="13156" max="13156" width="13.42578125" style="103" customWidth="1"/>
    <col min="13157" max="13157" width="12.42578125" style="103" customWidth="1"/>
    <col min="13158" max="13158" width="15.85546875" style="103" customWidth="1"/>
    <col min="13159" max="13159" width="22.85546875" style="103" customWidth="1"/>
    <col min="13160" max="13160" width="9.140625" style="103"/>
    <col min="13161" max="13161" width="3.42578125" style="103" customWidth="1"/>
    <col min="13162" max="13162" width="23" style="103" customWidth="1"/>
    <col min="13163" max="13163" width="7" style="103" customWidth="1"/>
    <col min="13164" max="13164" width="6.85546875" style="103" customWidth="1"/>
    <col min="13165" max="13165" width="27.42578125" style="103" bestFit="1" customWidth="1"/>
    <col min="13166" max="13166" width="22.85546875" style="103" bestFit="1" customWidth="1"/>
    <col min="13167" max="13167" width="14.85546875" style="103" customWidth="1"/>
    <col min="13168" max="13168" width="17.140625" style="103" customWidth="1"/>
    <col min="13169" max="13169" width="13.42578125" style="103" customWidth="1"/>
    <col min="13170" max="13170" width="12.42578125" style="103" customWidth="1"/>
    <col min="13171" max="13171" width="15.85546875" style="103" customWidth="1"/>
    <col min="13172" max="13172" width="22.85546875" style="103" customWidth="1"/>
    <col min="13173" max="13312" width="9.140625" style="103"/>
    <col min="13313" max="13313" width="3.42578125" style="103" customWidth="1"/>
    <col min="13314" max="13314" width="23" style="103" customWidth="1"/>
    <col min="13315" max="13315" width="7" style="103" customWidth="1"/>
    <col min="13316" max="13316" width="6.85546875" style="103" customWidth="1"/>
    <col min="13317" max="13317" width="27.42578125" style="103" bestFit="1" customWidth="1"/>
    <col min="13318" max="13318" width="22.85546875" style="103" bestFit="1" customWidth="1"/>
    <col min="13319" max="13319" width="14.85546875" style="103" customWidth="1"/>
    <col min="13320" max="13320" width="17.140625" style="103" customWidth="1"/>
    <col min="13321" max="13321" width="13.42578125" style="103" customWidth="1"/>
    <col min="13322" max="13322" width="12.42578125" style="103" customWidth="1"/>
    <col min="13323" max="13323" width="15.85546875" style="103" customWidth="1"/>
    <col min="13324" max="13324" width="22.85546875" style="103" customWidth="1"/>
    <col min="13325" max="13325" width="9.140625" style="103"/>
    <col min="13326" max="13326" width="3.42578125" style="103" customWidth="1"/>
    <col min="13327" max="13327" width="23" style="103" customWidth="1"/>
    <col min="13328" max="13328" width="7" style="103" customWidth="1"/>
    <col min="13329" max="13329" width="6.85546875" style="103" customWidth="1"/>
    <col min="13330" max="13330" width="27.42578125" style="103" bestFit="1" customWidth="1"/>
    <col min="13331" max="13331" width="22.85546875" style="103" bestFit="1" customWidth="1"/>
    <col min="13332" max="13332" width="14.85546875" style="103" customWidth="1"/>
    <col min="13333" max="13333" width="17.140625" style="103" customWidth="1"/>
    <col min="13334" max="13334" width="13.42578125" style="103" customWidth="1"/>
    <col min="13335" max="13335" width="12.42578125" style="103" customWidth="1"/>
    <col min="13336" max="13336" width="15.85546875" style="103" customWidth="1"/>
    <col min="13337" max="13337" width="22.85546875" style="103" customWidth="1"/>
    <col min="13338" max="13338" width="9.140625" style="103"/>
    <col min="13339" max="13339" width="3.42578125" style="103" customWidth="1"/>
    <col min="13340" max="13340" width="23" style="103" customWidth="1"/>
    <col min="13341" max="13341" width="7" style="103" customWidth="1"/>
    <col min="13342" max="13342" width="6.85546875" style="103" customWidth="1"/>
    <col min="13343" max="13343" width="27.42578125" style="103" bestFit="1" customWidth="1"/>
    <col min="13344" max="13344" width="22.85546875" style="103" bestFit="1" customWidth="1"/>
    <col min="13345" max="13345" width="14.85546875" style="103" customWidth="1"/>
    <col min="13346" max="13346" width="17.140625" style="103" customWidth="1"/>
    <col min="13347" max="13347" width="13.42578125" style="103" customWidth="1"/>
    <col min="13348" max="13348" width="12.42578125" style="103" customWidth="1"/>
    <col min="13349" max="13349" width="15.85546875" style="103" customWidth="1"/>
    <col min="13350" max="13350" width="22.85546875" style="103" customWidth="1"/>
    <col min="13351" max="13351" width="9.140625" style="103"/>
    <col min="13352" max="13352" width="3.42578125" style="103" customWidth="1"/>
    <col min="13353" max="13353" width="23" style="103" customWidth="1"/>
    <col min="13354" max="13354" width="7" style="103" customWidth="1"/>
    <col min="13355" max="13355" width="6.85546875" style="103" customWidth="1"/>
    <col min="13356" max="13356" width="27.42578125" style="103" bestFit="1" customWidth="1"/>
    <col min="13357" max="13357" width="22.85546875" style="103" bestFit="1" customWidth="1"/>
    <col min="13358" max="13358" width="14.85546875" style="103" customWidth="1"/>
    <col min="13359" max="13359" width="17.140625" style="103" customWidth="1"/>
    <col min="13360" max="13360" width="13.42578125" style="103" customWidth="1"/>
    <col min="13361" max="13361" width="12.42578125" style="103" customWidth="1"/>
    <col min="13362" max="13362" width="15.85546875" style="103" customWidth="1"/>
    <col min="13363" max="13363" width="22.85546875" style="103" customWidth="1"/>
    <col min="13364" max="13364" width="9.140625" style="103"/>
    <col min="13365" max="13365" width="3.42578125" style="103" customWidth="1"/>
    <col min="13366" max="13366" width="23" style="103" customWidth="1"/>
    <col min="13367" max="13367" width="7" style="103" customWidth="1"/>
    <col min="13368" max="13368" width="6.85546875" style="103" customWidth="1"/>
    <col min="13369" max="13369" width="27.42578125" style="103" bestFit="1" customWidth="1"/>
    <col min="13370" max="13370" width="22.85546875" style="103" bestFit="1" customWidth="1"/>
    <col min="13371" max="13371" width="14.85546875" style="103" customWidth="1"/>
    <col min="13372" max="13372" width="17.140625" style="103" customWidth="1"/>
    <col min="13373" max="13373" width="13.42578125" style="103" customWidth="1"/>
    <col min="13374" max="13374" width="12.42578125" style="103" customWidth="1"/>
    <col min="13375" max="13375" width="15.85546875" style="103" customWidth="1"/>
    <col min="13376" max="13376" width="22.85546875" style="103" customWidth="1"/>
    <col min="13377" max="13377" width="9.140625" style="103"/>
    <col min="13378" max="13378" width="3.42578125" style="103" customWidth="1"/>
    <col min="13379" max="13379" width="23" style="103" customWidth="1"/>
    <col min="13380" max="13380" width="7" style="103" customWidth="1"/>
    <col min="13381" max="13381" width="6.85546875" style="103" customWidth="1"/>
    <col min="13382" max="13382" width="27.42578125" style="103" bestFit="1" customWidth="1"/>
    <col min="13383" max="13383" width="22.85546875" style="103" bestFit="1" customWidth="1"/>
    <col min="13384" max="13384" width="14.85546875" style="103" customWidth="1"/>
    <col min="13385" max="13385" width="17.140625" style="103" customWidth="1"/>
    <col min="13386" max="13386" width="13.42578125" style="103" customWidth="1"/>
    <col min="13387" max="13387" width="12.42578125" style="103" customWidth="1"/>
    <col min="13388" max="13388" width="15.85546875" style="103" customWidth="1"/>
    <col min="13389" max="13389" width="22.85546875" style="103" customWidth="1"/>
    <col min="13390" max="13390" width="9.140625" style="103"/>
    <col min="13391" max="13391" width="3.42578125" style="103" customWidth="1"/>
    <col min="13392" max="13392" width="23" style="103" customWidth="1"/>
    <col min="13393" max="13393" width="7" style="103" customWidth="1"/>
    <col min="13394" max="13394" width="6.85546875" style="103" customWidth="1"/>
    <col min="13395" max="13395" width="27.42578125" style="103" bestFit="1" customWidth="1"/>
    <col min="13396" max="13396" width="22.85546875" style="103" bestFit="1" customWidth="1"/>
    <col min="13397" max="13397" width="14.85546875" style="103" customWidth="1"/>
    <col min="13398" max="13398" width="17.140625" style="103" customWidth="1"/>
    <col min="13399" max="13399" width="13.42578125" style="103" customWidth="1"/>
    <col min="13400" max="13400" width="12.42578125" style="103" customWidth="1"/>
    <col min="13401" max="13401" width="15.85546875" style="103" customWidth="1"/>
    <col min="13402" max="13402" width="22.85546875" style="103" customWidth="1"/>
    <col min="13403" max="13403" width="9.140625" style="103"/>
    <col min="13404" max="13404" width="3.42578125" style="103" customWidth="1"/>
    <col min="13405" max="13405" width="23" style="103" customWidth="1"/>
    <col min="13406" max="13406" width="7" style="103" customWidth="1"/>
    <col min="13407" max="13407" width="6.85546875" style="103" customWidth="1"/>
    <col min="13408" max="13408" width="27.42578125" style="103" bestFit="1" customWidth="1"/>
    <col min="13409" max="13409" width="22.85546875" style="103" bestFit="1" customWidth="1"/>
    <col min="13410" max="13410" width="14.85546875" style="103" customWidth="1"/>
    <col min="13411" max="13411" width="17.140625" style="103" customWidth="1"/>
    <col min="13412" max="13412" width="13.42578125" style="103" customWidth="1"/>
    <col min="13413" max="13413" width="12.42578125" style="103" customWidth="1"/>
    <col min="13414" max="13414" width="15.85546875" style="103" customWidth="1"/>
    <col min="13415" max="13415" width="22.85546875" style="103" customWidth="1"/>
    <col min="13416" max="13416" width="9.140625" style="103"/>
    <col min="13417" max="13417" width="3.42578125" style="103" customWidth="1"/>
    <col min="13418" max="13418" width="23" style="103" customWidth="1"/>
    <col min="13419" max="13419" width="7" style="103" customWidth="1"/>
    <col min="13420" max="13420" width="6.85546875" style="103" customWidth="1"/>
    <col min="13421" max="13421" width="27.42578125" style="103" bestFit="1" customWidth="1"/>
    <col min="13422" max="13422" width="22.85546875" style="103" bestFit="1" customWidth="1"/>
    <col min="13423" max="13423" width="14.85546875" style="103" customWidth="1"/>
    <col min="13424" max="13424" width="17.140625" style="103" customWidth="1"/>
    <col min="13425" max="13425" width="13.42578125" style="103" customWidth="1"/>
    <col min="13426" max="13426" width="12.42578125" style="103" customWidth="1"/>
    <col min="13427" max="13427" width="15.85546875" style="103" customWidth="1"/>
    <col min="13428" max="13428" width="22.85546875" style="103" customWidth="1"/>
    <col min="13429" max="13568" width="9.140625" style="103"/>
    <col min="13569" max="13569" width="3.42578125" style="103" customWidth="1"/>
    <col min="13570" max="13570" width="23" style="103" customWidth="1"/>
    <col min="13571" max="13571" width="7" style="103" customWidth="1"/>
    <col min="13572" max="13572" width="6.85546875" style="103" customWidth="1"/>
    <col min="13573" max="13573" width="27.42578125" style="103" bestFit="1" customWidth="1"/>
    <col min="13574" max="13574" width="22.85546875" style="103" bestFit="1" customWidth="1"/>
    <col min="13575" max="13575" width="14.85546875" style="103" customWidth="1"/>
    <col min="13576" max="13576" width="17.140625" style="103" customWidth="1"/>
    <col min="13577" max="13577" width="13.42578125" style="103" customWidth="1"/>
    <col min="13578" max="13578" width="12.42578125" style="103" customWidth="1"/>
    <col min="13579" max="13579" width="15.85546875" style="103" customWidth="1"/>
    <col min="13580" max="13580" width="22.85546875" style="103" customWidth="1"/>
    <col min="13581" max="13581" width="9.140625" style="103"/>
    <col min="13582" max="13582" width="3.42578125" style="103" customWidth="1"/>
    <col min="13583" max="13583" width="23" style="103" customWidth="1"/>
    <col min="13584" max="13584" width="7" style="103" customWidth="1"/>
    <col min="13585" max="13585" width="6.85546875" style="103" customWidth="1"/>
    <col min="13586" max="13586" width="27.42578125" style="103" bestFit="1" customWidth="1"/>
    <col min="13587" max="13587" width="22.85546875" style="103" bestFit="1" customWidth="1"/>
    <col min="13588" max="13588" width="14.85546875" style="103" customWidth="1"/>
    <col min="13589" max="13589" width="17.140625" style="103" customWidth="1"/>
    <col min="13590" max="13590" width="13.42578125" style="103" customWidth="1"/>
    <col min="13591" max="13591" width="12.42578125" style="103" customWidth="1"/>
    <col min="13592" max="13592" width="15.85546875" style="103" customWidth="1"/>
    <col min="13593" max="13593" width="22.85546875" style="103" customWidth="1"/>
    <col min="13594" max="13594" width="9.140625" style="103"/>
    <col min="13595" max="13595" width="3.42578125" style="103" customWidth="1"/>
    <col min="13596" max="13596" width="23" style="103" customWidth="1"/>
    <col min="13597" max="13597" width="7" style="103" customWidth="1"/>
    <col min="13598" max="13598" width="6.85546875" style="103" customWidth="1"/>
    <col min="13599" max="13599" width="27.42578125" style="103" bestFit="1" customWidth="1"/>
    <col min="13600" max="13600" width="22.85546875" style="103" bestFit="1" customWidth="1"/>
    <col min="13601" max="13601" width="14.85546875" style="103" customWidth="1"/>
    <col min="13602" max="13602" width="17.140625" style="103" customWidth="1"/>
    <col min="13603" max="13603" width="13.42578125" style="103" customWidth="1"/>
    <col min="13604" max="13604" width="12.42578125" style="103" customWidth="1"/>
    <col min="13605" max="13605" width="15.85546875" style="103" customWidth="1"/>
    <col min="13606" max="13606" width="22.85546875" style="103" customWidth="1"/>
    <col min="13607" max="13607" width="9.140625" style="103"/>
    <col min="13608" max="13608" width="3.42578125" style="103" customWidth="1"/>
    <col min="13609" max="13609" width="23" style="103" customWidth="1"/>
    <col min="13610" max="13610" width="7" style="103" customWidth="1"/>
    <col min="13611" max="13611" width="6.85546875" style="103" customWidth="1"/>
    <col min="13612" max="13612" width="27.42578125" style="103" bestFit="1" customWidth="1"/>
    <col min="13613" max="13613" width="22.85546875" style="103" bestFit="1" customWidth="1"/>
    <col min="13614" max="13614" width="14.85546875" style="103" customWidth="1"/>
    <col min="13615" max="13615" width="17.140625" style="103" customWidth="1"/>
    <col min="13616" max="13616" width="13.42578125" style="103" customWidth="1"/>
    <col min="13617" max="13617" width="12.42578125" style="103" customWidth="1"/>
    <col min="13618" max="13618" width="15.85546875" style="103" customWidth="1"/>
    <col min="13619" max="13619" width="22.85546875" style="103" customWidth="1"/>
    <col min="13620" max="13620" width="9.140625" style="103"/>
    <col min="13621" max="13621" width="3.42578125" style="103" customWidth="1"/>
    <col min="13622" max="13622" width="23" style="103" customWidth="1"/>
    <col min="13623" max="13623" width="7" style="103" customWidth="1"/>
    <col min="13624" max="13624" width="6.85546875" style="103" customWidth="1"/>
    <col min="13625" max="13625" width="27.42578125" style="103" bestFit="1" customWidth="1"/>
    <col min="13626" max="13626" width="22.85546875" style="103" bestFit="1" customWidth="1"/>
    <col min="13627" max="13627" width="14.85546875" style="103" customWidth="1"/>
    <col min="13628" max="13628" width="17.140625" style="103" customWidth="1"/>
    <col min="13629" max="13629" width="13.42578125" style="103" customWidth="1"/>
    <col min="13630" max="13630" width="12.42578125" style="103" customWidth="1"/>
    <col min="13631" max="13631" width="15.85546875" style="103" customWidth="1"/>
    <col min="13632" max="13632" width="22.85546875" style="103" customWidth="1"/>
    <col min="13633" max="13633" width="9.140625" style="103"/>
    <col min="13634" max="13634" width="3.42578125" style="103" customWidth="1"/>
    <col min="13635" max="13635" width="23" style="103" customWidth="1"/>
    <col min="13636" max="13636" width="7" style="103" customWidth="1"/>
    <col min="13637" max="13637" width="6.85546875" style="103" customWidth="1"/>
    <col min="13638" max="13638" width="27.42578125" style="103" bestFit="1" customWidth="1"/>
    <col min="13639" max="13639" width="22.85546875" style="103" bestFit="1" customWidth="1"/>
    <col min="13640" max="13640" width="14.85546875" style="103" customWidth="1"/>
    <col min="13641" max="13641" width="17.140625" style="103" customWidth="1"/>
    <col min="13642" max="13642" width="13.42578125" style="103" customWidth="1"/>
    <col min="13643" max="13643" width="12.42578125" style="103" customWidth="1"/>
    <col min="13644" max="13644" width="15.85546875" style="103" customWidth="1"/>
    <col min="13645" max="13645" width="22.85546875" style="103" customWidth="1"/>
    <col min="13646" max="13646" width="9.140625" style="103"/>
    <col min="13647" max="13647" width="3.42578125" style="103" customWidth="1"/>
    <col min="13648" max="13648" width="23" style="103" customWidth="1"/>
    <col min="13649" max="13649" width="7" style="103" customWidth="1"/>
    <col min="13650" max="13650" width="6.85546875" style="103" customWidth="1"/>
    <col min="13651" max="13651" width="27.42578125" style="103" bestFit="1" customWidth="1"/>
    <col min="13652" max="13652" width="22.85546875" style="103" bestFit="1" customWidth="1"/>
    <col min="13653" max="13653" width="14.85546875" style="103" customWidth="1"/>
    <col min="13654" max="13654" width="17.140625" style="103" customWidth="1"/>
    <col min="13655" max="13655" width="13.42578125" style="103" customWidth="1"/>
    <col min="13656" max="13656" width="12.42578125" style="103" customWidth="1"/>
    <col min="13657" max="13657" width="15.85546875" style="103" customWidth="1"/>
    <col min="13658" max="13658" width="22.85546875" style="103" customWidth="1"/>
    <col min="13659" max="13659" width="9.140625" style="103"/>
    <col min="13660" max="13660" width="3.42578125" style="103" customWidth="1"/>
    <col min="13661" max="13661" width="23" style="103" customWidth="1"/>
    <col min="13662" max="13662" width="7" style="103" customWidth="1"/>
    <col min="13663" max="13663" width="6.85546875" style="103" customWidth="1"/>
    <col min="13664" max="13664" width="27.42578125" style="103" bestFit="1" customWidth="1"/>
    <col min="13665" max="13665" width="22.85546875" style="103" bestFit="1" customWidth="1"/>
    <col min="13666" max="13666" width="14.85546875" style="103" customWidth="1"/>
    <col min="13667" max="13667" width="17.140625" style="103" customWidth="1"/>
    <col min="13668" max="13668" width="13.42578125" style="103" customWidth="1"/>
    <col min="13669" max="13669" width="12.42578125" style="103" customWidth="1"/>
    <col min="13670" max="13670" width="15.85546875" style="103" customWidth="1"/>
    <col min="13671" max="13671" width="22.85546875" style="103" customWidth="1"/>
    <col min="13672" max="13672" width="9.140625" style="103"/>
    <col min="13673" max="13673" width="3.42578125" style="103" customWidth="1"/>
    <col min="13674" max="13674" width="23" style="103" customWidth="1"/>
    <col min="13675" max="13675" width="7" style="103" customWidth="1"/>
    <col min="13676" max="13676" width="6.85546875" style="103" customWidth="1"/>
    <col min="13677" max="13677" width="27.42578125" style="103" bestFit="1" customWidth="1"/>
    <col min="13678" max="13678" width="22.85546875" style="103" bestFit="1" customWidth="1"/>
    <col min="13679" max="13679" width="14.85546875" style="103" customWidth="1"/>
    <col min="13680" max="13680" width="17.140625" style="103" customWidth="1"/>
    <col min="13681" max="13681" width="13.42578125" style="103" customWidth="1"/>
    <col min="13682" max="13682" width="12.42578125" style="103" customWidth="1"/>
    <col min="13683" max="13683" width="15.85546875" style="103" customWidth="1"/>
    <col min="13684" max="13684" width="22.85546875" style="103" customWidth="1"/>
    <col min="13685" max="13824" width="9.140625" style="103"/>
    <col min="13825" max="13825" width="3.42578125" style="103" customWidth="1"/>
    <col min="13826" max="13826" width="23" style="103" customWidth="1"/>
    <col min="13827" max="13827" width="7" style="103" customWidth="1"/>
    <col min="13828" max="13828" width="6.85546875" style="103" customWidth="1"/>
    <col min="13829" max="13829" width="27.42578125" style="103" bestFit="1" customWidth="1"/>
    <col min="13830" max="13830" width="22.85546875" style="103" bestFit="1" customWidth="1"/>
    <col min="13831" max="13831" width="14.85546875" style="103" customWidth="1"/>
    <col min="13832" max="13832" width="17.140625" style="103" customWidth="1"/>
    <col min="13833" max="13833" width="13.42578125" style="103" customWidth="1"/>
    <col min="13834" max="13834" width="12.42578125" style="103" customWidth="1"/>
    <col min="13835" max="13835" width="15.85546875" style="103" customWidth="1"/>
    <col min="13836" max="13836" width="22.85546875" style="103" customWidth="1"/>
    <col min="13837" max="13837" width="9.140625" style="103"/>
    <col min="13838" max="13838" width="3.42578125" style="103" customWidth="1"/>
    <col min="13839" max="13839" width="23" style="103" customWidth="1"/>
    <col min="13840" max="13840" width="7" style="103" customWidth="1"/>
    <col min="13841" max="13841" width="6.85546875" style="103" customWidth="1"/>
    <col min="13842" max="13842" width="27.42578125" style="103" bestFit="1" customWidth="1"/>
    <col min="13843" max="13843" width="22.85546875" style="103" bestFit="1" customWidth="1"/>
    <col min="13844" max="13844" width="14.85546875" style="103" customWidth="1"/>
    <col min="13845" max="13845" width="17.140625" style="103" customWidth="1"/>
    <col min="13846" max="13846" width="13.42578125" style="103" customWidth="1"/>
    <col min="13847" max="13847" width="12.42578125" style="103" customWidth="1"/>
    <col min="13848" max="13848" width="15.85546875" style="103" customWidth="1"/>
    <col min="13849" max="13849" width="22.85546875" style="103" customWidth="1"/>
    <col min="13850" max="13850" width="9.140625" style="103"/>
    <col min="13851" max="13851" width="3.42578125" style="103" customWidth="1"/>
    <col min="13852" max="13852" width="23" style="103" customWidth="1"/>
    <col min="13853" max="13853" width="7" style="103" customWidth="1"/>
    <col min="13854" max="13854" width="6.85546875" style="103" customWidth="1"/>
    <col min="13855" max="13855" width="27.42578125" style="103" bestFit="1" customWidth="1"/>
    <col min="13856" max="13856" width="22.85546875" style="103" bestFit="1" customWidth="1"/>
    <col min="13857" max="13857" width="14.85546875" style="103" customWidth="1"/>
    <col min="13858" max="13858" width="17.140625" style="103" customWidth="1"/>
    <col min="13859" max="13859" width="13.42578125" style="103" customWidth="1"/>
    <col min="13860" max="13860" width="12.42578125" style="103" customWidth="1"/>
    <col min="13861" max="13861" width="15.85546875" style="103" customWidth="1"/>
    <col min="13862" max="13862" width="22.85546875" style="103" customWidth="1"/>
    <col min="13863" max="13863" width="9.140625" style="103"/>
    <col min="13864" max="13864" width="3.42578125" style="103" customWidth="1"/>
    <col min="13865" max="13865" width="23" style="103" customWidth="1"/>
    <col min="13866" max="13866" width="7" style="103" customWidth="1"/>
    <col min="13867" max="13867" width="6.85546875" style="103" customWidth="1"/>
    <col min="13868" max="13868" width="27.42578125" style="103" bestFit="1" customWidth="1"/>
    <col min="13869" max="13869" width="22.85546875" style="103" bestFit="1" customWidth="1"/>
    <col min="13870" max="13870" width="14.85546875" style="103" customWidth="1"/>
    <col min="13871" max="13871" width="17.140625" style="103" customWidth="1"/>
    <col min="13872" max="13872" width="13.42578125" style="103" customWidth="1"/>
    <col min="13873" max="13873" width="12.42578125" style="103" customWidth="1"/>
    <col min="13874" max="13874" width="15.85546875" style="103" customWidth="1"/>
    <col min="13875" max="13875" width="22.85546875" style="103" customWidth="1"/>
    <col min="13876" max="13876" width="9.140625" style="103"/>
    <col min="13877" max="13877" width="3.42578125" style="103" customWidth="1"/>
    <col min="13878" max="13878" width="23" style="103" customWidth="1"/>
    <col min="13879" max="13879" width="7" style="103" customWidth="1"/>
    <col min="13880" max="13880" width="6.85546875" style="103" customWidth="1"/>
    <col min="13881" max="13881" width="27.42578125" style="103" bestFit="1" customWidth="1"/>
    <col min="13882" max="13882" width="22.85546875" style="103" bestFit="1" customWidth="1"/>
    <col min="13883" max="13883" width="14.85546875" style="103" customWidth="1"/>
    <col min="13884" max="13884" width="17.140625" style="103" customWidth="1"/>
    <col min="13885" max="13885" width="13.42578125" style="103" customWidth="1"/>
    <col min="13886" max="13886" width="12.42578125" style="103" customWidth="1"/>
    <col min="13887" max="13887" width="15.85546875" style="103" customWidth="1"/>
    <col min="13888" max="13888" width="22.85546875" style="103" customWidth="1"/>
    <col min="13889" max="13889" width="9.140625" style="103"/>
    <col min="13890" max="13890" width="3.42578125" style="103" customWidth="1"/>
    <col min="13891" max="13891" width="23" style="103" customWidth="1"/>
    <col min="13892" max="13892" width="7" style="103" customWidth="1"/>
    <col min="13893" max="13893" width="6.85546875" style="103" customWidth="1"/>
    <col min="13894" max="13894" width="27.42578125" style="103" bestFit="1" customWidth="1"/>
    <col min="13895" max="13895" width="22.85546875" style="103" bestFit="1" customWidth="1"/>
    <col min="13896" max="13896" width="14.85546875" style="103" customWidth="1"/>
    <col min="13897" max="13897" width="17.140625" style="103" customWidth="1"/>
    <col min="13898" max="13898" width="13.42578125" style="103" customWidth="1"/>
    <col min="13899" max="13899" width="12.42578125" style="103" customWidth="1"/>
    <col min="13900" max="13900" width="15.85546875" style="103" customWidth="1"/>
    <col min="13901" max="13901" width="22.85546875" style="103" customWidth="1"/>
    <col min="13902" max="13902" width="9.140625" style="103"/>
    <col min="13903" max="13903" width="3.42578125" style="103" customWidth="1"/>
    <col min="13904" max="13904" width="23" style="103" customWidth="1"/>
    <col min="13905" max="13905" width="7" style="103" customWidth="1"/>
    <col min="13906" max="13906" width="6.85546875" style="103" customWidth="1"/>
    <col min="13907" max="13907" width="27.42578125" style="103" bestFit="1" customWidth="1"/>
    <col min="13908" max="13908" width="22.85546875" style="103" bestFit="1" customWidth="1"/>
    <col min="13909" max="13909" width="14.85546875" style="103" customWidth="1"/>
    <col min="13910" max="13910" width="17.140625" style="103" customWidth="1"/>
    <col min="13911" max="13911" width="13.42578125" style="103" customWidth="1"/>
    <col min="13912" max="13912" width="12.42578125" style="103" customWidth="1"/>
    <col min="13913" max="13913" width="15.85546875" style="103" customWidth="1"/>
    <col min="13914" max="13914" width="22.85546875" style="103" customWidth="1"/>
    <col min="13915" max="13915" width="9.140625" style="103"/>
    <col min="13916" max="13916" width="3.42578125" style="103" customWidth="1"/>
    <col min="13917" max="13917" width="23" style="103" customWidth="1"/>
    <col min="13918" max="13918" width="7" style="103" customWidth="1"/>
    <col min="13919" max="13919" width="6.85546875" style="103" customWidth="1"/>
    <col min="13920" max="13920" width="27.42578125" style="103" bestFit="1" customWidth="1"/>
    <col min="13921" max="13921" width="22.85546875" style="103" bestFit="1" customWidth="1"/>
    <col min="13922" max="13922" width="14.85546875" style="103" customWidth="1"/>
    <col min="13923" max="13923" width="17.140625" style="103" customWidth="1"/>
    <col min="13924" max="13924" width="13.42578125" style="103" customWidth="1"/>
    <col min="13925" max="13925" width="12.42578125" style="103" customWidth="1"/>
    <col min="13926" max="13926" width="15.85546875" style="103" customWidth="1"/>
    <col min="13927" max="13927" width="22.85546875" style="103" customWidth="1"/>
    <col min="13928" max="13928" width="9.140625" style="103"/>
    <col min="13929" max="13929" width="3.42578125" style="103" customWidth="1"/>
    <col min="13930" max="13930" width="23" style="103" customWidth="1"/>
    <col min="13931" max="13931" width="7" style="103" customWidth="1"/>
    <col min="13932" max="13932" width="6.85546875" style="103" customWidth="1"/>
    <col min="13933" max="13933" width="27.42578125" style="103" bestFit="1" customWidth="1"/>
    <col min="13934" max="13934" width="22.85546875" style="103" bestFit="1" customWidth="1"/>
    <col min="13935" max="13935" width="14.85546875" style="103" customWidth="1"/>
    <col min="13936" max="13936" width="17.140625" style="103" customWidth="1"/>
    <col min="13937" max="13937" width="13.42578125" style="103" customWidth="1"/>
    <col min="13938" max="13938" width="12.42578125" style="103" customWidth="1"/>
    <col min="13939" max="13939" width="15.85546875" style="103" customWidth="1"/>
    <col min="13940" max="13940" width="22.85546875" style="103" customWidth="1"/>
    <col min="13941" max="14080" width="9.140625" style="103"/>
    <col min="14081" max="14081" width="3.42578125" style="103" customWidth="1"/>
    <col min="14082" max="14082" width="23" style="103" customWidth="1"/>
    <col min="14083" max="14083" width="7" style="103" customWidth="1"/>
    <col min="14084" max="14084" width="6.85546875" style="103" customWidth="1"/>
    <col min="14085" max="14085" width="27.42578125" style="103" bestFit="1" customWidth="1"/>
    <col min="14086" max="14086" width="22.85546875" style="103" bestFit="1" customWidth="1"/>
    <col min="14087" max="14087" width="14.85546875" style="103" customWidth="1"/>
    <col min="14088" max="14088" width="17.140625" style="103" customWidth="1"/>
    <col min="14089" max="14089" width="13.42578125" style="103" customWidth="1"/>
    <col min="14090" max="14090" width="12.42578125" style="103" customWidth="1"/>
    <col min="14091" max="14091" width="15.85546875" style="103" customWidth="1"/>
    <col min="14092" max="14092" width="22.85546875" style="103" customWidth="1"/>
    <col min="14093" max="14093" width="9.140625" style="103"/>
    <col min="14094" max="14094" width="3.42578125" style="103" customWidth="1"/>
    <col min="14095" max="14095" width="23" style="103" customWidth="1"/>
    <col min="14096" max="14096" width="7" style="103" customWidth="1"/>
    <col min="14097" max="14097" width="6.85546875" style="103" customWidth="1"/>
    <col min="14098" max="14098" width="27.42578125" style="103" bestFit="1" customWidth="1"/>
    <col min="14099" max="14099" width="22.85546875" style="103" bestFit="1" customWidth="1"/>
    <col min="14100" max="14100" width="14.85546875" style="103" customWidth="1"/>
    <col min="14101" max="14101" width="17.140625" style="103" customWidth="1"/>
    <col min="14102" max="14102" width="13.42578125" style="103" customWidth="1"/>
    <col min="14103" max="14103" width="12.42578125" style="103" customWidth="1"/>
    <col min="14104" max="14104" width="15.85546875" style="103" customWidth="1"/>
    <col min="14105" max="14105" width="22.85546875" style="103" customWidth="1"/>
    <col min="14106" max="14106" width="9.140625" style="103"/>
    <col min="14107" max="14107" width="3.42578125" style="103" customWidth="1"/>
    <col min="14108" max="14108" width="23" style="103" customWidth="1"/>
    <col min="14109" max="14109" width="7" style="103" customWidth="1"/>
    <col min="14110" max="14110" width="6.85546875" style="103" customWidth="1"/>
    <col min="14111" max="14111" width="27.42578125" style="103" bestFit="1" customWidth="1"/>
    <col min="14112" max="14112" width="22.85546875" style="103" bestFit="1" customWidth="1"/>
    <col min="14113" max="14113" width="14.85546875" style="103" customWidth="1"/>
    <col min="14114" max="14114" width="17.140625" style="103" customWidth="1"/>
    <col min="14115" max="14115" width="13.42578125" style="103" customWidth="1"/>
    <col min="14116" max="14116" width="12.42578125" style="103" customWidth="1"/>
    <col min="14117" max="14117" width="15.85546875" style="103" customWidth="1"/>
    <col min="14118" max="14118" width="22.85546875" style="103" customWidth="1"/>
    <col min="14119" max="14119" width="9.140625" style="103"/>
    <col min="14120" max="14120" width="3.42578125" style="103" customWidth="1"/>
    <col min="14121" max="14121" width="23" style="103" customWidth="1"/>
    <col min="14122" max="14122" width="7" style="103" customWidth="1"/>
    <col min="14123" max="14123" width="6.85546875" style="103" customWidth="1"/>
    <col min="14124" max="14124" width="27.42578125" style="103" bestFit="1" customWidth="1"/>
    <col min="14125" max="14125" width="22.85546875" style="103" bestFit="1" customWidth="1"/>
    <col min="14126" max="14126" width="14.85546875" style="103" customWidth="1"/>
    <col min="14127" max="14127" width="17.140625" style="103" customWidth="1"/>
    <col min="14128" max="14128" width="13.42578125" style="103" customWidth="1"/>
    <col min="14129" max="14129" width="12.42578125" style="103" customWidth="1"/>
    <col min="14130" max="14130" width="15.85546875" style="103" customWidth="1"/>
    <col min="14131" max="14131" width="22.85546875" style="103" customWidth="1"/>
    <col min="14132" max="14132" width="9.140625" style="103"/>
    <col min="14133" max="14133" width="3.42578125" style="103" customWidth="1"/>
    <col min="14134" max="14134" width="23" style="103" customWidth="1"/>
    <col min="14135" max="14135" width="7" style="103" customWidth="1"/>
    <col min="14136" max="14136" width="6.85546875" style="103" customWidth="1"/>
    <col min="14137" max="14137" width="27.42578125" style="103" bestFit="1" customWidth="1"/>
    <col min="14138" max="14138" width="22.85546875" style="103" bestFit="1" customWidth="1"/>
    <col min="14139" max="14139" width="14.85546875" style="103" customWidth="1"/>
    <col min="14140" max="14140" width="17.140625" style="103" customWidth="1"/>
    <col min="14141" max="14141" width="13.42578125" style="103" customWidth="1"/>
    <col min="14142" max="14142" width="12.42578125" style="103" customWidth="1"/>
    <col min="14143" max="14143" width="15.85546875" style="103" customWidth="1"/>
    <col min="14144" max="14144" width="22.85546875" style="103" customWidth="1"/>
    <col min="14145" max="14145" width="9.140625" style="103"/>
    <col min="14146" max="14146" width="3.42578125" style="103" customWidth="1"/>
    <col min="14147" max="14147" width="23" style="103" customWidth="1"/>
    <col min="14148" max="14148" width="7" style="103" customWidth="1"/>
    <col min="14149" max="14149" width="6.85546875" style="103" customWidth="1"/>
    <col min="14150" max="14150" width="27.42578125" style="103" bestFit="1" customWidth="1"/>
    <col min="14151" max="14151" width="22.85546875" style="103" bestFit="1" customWidth="1"/>
    <col min="14152" max="14152" width="14.85546875" style="103" customWidth="1"/>
    <col min="14153" max="14153" width="17.140625" style="103" customWidth="1"/>
    <col min="14154" max="14154" width="13.42578125" style="103" customWidth="1"/>
    <col min="14155" max="14155" width="12.42578125" style="103" customWidth="1"/>
    <col min="14156" max="14156" width="15.85546875" style="103" customWidth="1"/>
    <col min="14157" max="14157" width="22.85546875" style="103" customWidth="1"/>
    <col min="14158" max="14158" width="9.140625" style="103"/>
    <col min="14159" max="14159" width="3.42578125" style="103" customWidth="1"/>
    <col min="14160" max="14160" width="23" style="103" customWidth="1"/>
    <col min="14161" max="14161" width="7" style="103" customWidth="1"/>
    <col min="14162" max="14162" width="6.85546875" style="103" customWidth="1"/>
    <col min="14163" max="14163" width="27.42578125" style="103" bestFit="1" customWidth="1"/>
    <col min="14164" max="14164" width="22.85546875" style="103" bestFit="1" customWidth="1"/>
    <col min="14165" max="14165" width="14.85546875" style="103" customWidth="1"/>
    <col min="14166" max="14166" width="17.140625" style="103" customWidth="1"/>
    <col min="14167" max="14167" width="13.42578125" style="103" customWidth="1"/>
    <col min="14168" max="14168" width="12.42578125" style="103" customWidth="1"/>
    <col min="14169" max="14169" width="15.85546875" style="103" customWidth="1"/>
    <col min="14170" max="14170" width="22.85546875" style="103" customWidth="1"/>
    <col min="14171" max="14171" width="9.140625" style="103"/>
    <col min="14172" max="14172" width="3.42578125" style="103" customWidth="1"/>
    <col min="14173" max="14173" width="23" style="103" customWidth="1"/>
    <col min="14174" max="14174" width="7" style="103" customWidth="1"/>
    <col min="14175" max="14175" width="6.85546875" style="103" customWidth="1"/>
    <col min="14176" max="14176" width="27.42578125" style="103" bestFit="1" customWidth="1"/>
    <col min="14177" max="14177" width="22.85546875" style="103" bestFit="1" customWidth="1"/>
    <col min="14178" max="14178" width="14.85546875" style="103" customWidth="1"/>
    <col min="14179" max="14179" width="17.140625" style="103" customWidth="1"/>
    <col min="14180" max="14180" width="13.42578125" style="103" customWidth="1"/>
    <col min="14181" max="14181" width="12.42578125" style="103" customWidth="1"/>
    <col min="14182" max="14182" width="15.85546875" style="103" customWidth="1"/>
    <col min="14183" max="14183" width="22.85546875" style="103" customWidth="1"/>
    <col min="14184" max="14184" width="9.140625" style="103"/>
    <col min="14185" max="14185" width="3.42578125" style="103" customWidth="1"/>
    <col min="14186" max="14186" width="23" style="103" customWidth="1"/>
    <col min="14187" max="14187" width="7" style="103" customWidth="1"/>
    <col min="14188" max="14188" width="6.85546875" style="103" customWidth="1"/>
    <col min="14189" max="14189" width="27.42578125" style="103" bestFit="1" customWidth="1"/>
    <col min="14190" max="14190" width="22.85546875" style="103" bestFit="1" customWidth="1"/>
    <col min="14191" max="14191" width="14.85546875" style="103" customWidth="1"/>
    <col min="14192" max="14192" width="17.140625" style="103" customWidth="1"/>
    <col min="14193" max="14193" width="13.42578125" style="103" customWidth="1"/>
    <col min="14194" max="14194" width="12.42578125" style="103" customWidth="1"/>
    <col min="14195" max="14195" width="15.85546875" style="103" customWidth="1"/>
    <col min="14196" max="14196" width="22.85546875" style="103" customWidth="1"/>
    <col min="14197" max="14336" width="9.140625" style="103"/>
    <col min="14337" max="14337" width="3.42578125" style="103" customWidth="1"/>
    <col min="14338" max="14338" width="23" style="103" customWidth="1"/>
    <col min="14339" max="14339" width="7" style="103" customWidth="1"/>
    <col min="14340" max="14340" width="6.85546875" style="103" customWidth="1"/>
    <col min="14341" max="14341" width="27.42578125" style="103" bestFit="1" customWidth="1"/>
    <col min="14342" max="14342" width="22.85546875" style="103" bestFit="1" customWidth="1"/>
    <col min="14343" max="14343" width="14.85546875" style="103" customWidth="1"/>
    <col min="14344" max="14344" width="17.140625" style="103" customWidth="1"/>
    <col min="14345" max="14345" width="13.42578125" style="103" customWidth="1"/>
    <col min="14346" max="14346" width="12.42578125" style="103" customWidth="1"/>
    <col min="14347" max="14347" width="15.85546875" style="103" customWidth="1"/>
    <col min="14348" max="14348" width="22.85546875" style="103" customWidth="1"/>
    <col min="14349" max="14349" width="9.140625" style="103"/>
    <col min="14350" max="14350" width="3.42578125" style="103" customWidth="1"/>
    <col min="14351" max="14351" width="23" style="103" customWidth="1"/>
    <col min="14352" max="14352" width="7" style="103" customWidth="1"/>
    <col min="14353" max="14353" width="6.85546875" style="103" customWidth="1"/>
    <col min="14354" max="14354" width="27.42578125" style="103" bestFit="1" customWidth="1"/>
    <col min="14355" max="14355" width="22.85546875" style="103" bestFit="1" customWidth="1"/>
    <col min="14356" max="14356" width="14.85546875" style="103" customWidth="1"/>
    <col min="14357" max="14357" width="17.140625" style="103" customWidth="1"/>
    <col min="14358" max="14358" width="13.42578125" style="103" customWidth="1"/>
    <col min="14359" max="14359" width="12.42578125" style="103" customWidth="1"/>
    <col min="14360" max="14360" width="15.85546875" style="103" customWidth="1"/>
    <col min="14361" max="14361" width="22.85546875" style="103" customWidth="1"/>
    <col min="14362" max="14362" width="9.140625" style="103"/>
    <col min="14363" max="14363" width="3.42578125" style="103" customWidth="1"/>
    <col min="14364" max="14364" width="23" style="103" customWidth="1"/>
    <col min="14365" max="14365" width="7" style="103" customWidth="1"/>
    <col min="14366" max="14366" width="6.85546875" style="103" customWidth="1"/>
    <col min="14367" max="14367" width="27.42578125" style="103" bestFit="1" customWidth="1"/>
    <col min="14368" max="14368" width="22.85546875" style="103" bestFit="1" customWidth="1"/>
    <col min="14369" max="14369" width="14.85546875" style="103" customWidth="1"/>
    <col min="14370" max="14370" width="17.140625" style="103" customWidth="1"/>
    <col min="14371" max="14371" width="13.42578125" style="103" customWidth="1"/>
    <col min="14372" max="14372" width="12.42578125" style="103" customWidth="1"/>
    <col min="14373" max="14373" width="15.85546875" style="103" customWidth="1"/>
    <col min="14374" max="14374" width="22.85546875" style="103" customWidth="1"/>
    <col min="14375" max="14375" width="9.140625" style="103"/>
    <col min="14376" max="14376" width="3.42578125" style="103" customWidth="1"/>
    <col min="14377" max="14377" width="23" style="103" customWidth="1"/>
    <col min="14378" max="14378" width="7" style="103" customWidth="1"/>
    <col min="14379" max="14379" width="6.85546875" style="103" customWidth="1"/>
    <col min="14380" max="14380" width="27.42578125" style="103" bestFit="1" customWidth="1"/>
    <col min="14381" max="14381" width="22.85546875" style="103" bestFit="1" customWidth="1"/>
    <col min="14382" max="14382" width="14.85546875" style="103" customWidth="1"/>
    <col min="14383" max="14383" width="17.140625" style="103" customWidth="1"/>
    <col min="14384" max="14384" width="13.42578125" style="103" customWidth="1"/>
    <col min="14385" max="14385" width="12.42578125" style="103" customWidth="1"/>
    <col min="14386" max="14386" width="15.85546875" style="103" customWidth="1"/>
    <col min="14387" max="14387" width="22.85546875" style="103" customWidth="1"/>
    <col min="14388" max="14388" width="9.140625" style="103"/>
    <col min="14389" max="14389" width="3.42578125" style="103" customWidth="1"/>
    <col min="14390" max="14390" width="23" style="103" customWidth="1"/>
    <col min="14391" max="14391" width="7" style="103" customWidth="1"/>
    <col min="14392" max="14392" width="6.85546875" style="103" customWidth="1"/>
    <col min="14393" max="14393" width="27.42578125" style="103" bestFit="1" customWidth="1"/>
    <col min="14394" max="14394" width="22.85546875" style="103" bestFit="1" customWidth="1"/>
    <col min="14395" max="14395" width="14.85546875" style="103" customWidth="1"/>
    <col min="14396" max="14396" width="17.140625" style="103" customWidth="1"/>
    <col min="14397" max="14397" width="13.42578125" style="103" customWidth="1"/>
    <col min="14398" max="14398" width="12.42578125" style="103" customWidth="1"/>
    <col min="14399" max="14399" width="15.85546875" style="103" customWidth="1"/>
    <col min="14400" max="14400" width="22.85546875" style="103" customWidth="1"/>
    <col min="14401" max="14401" width="9.140625" style="103"/>
    <col min="14402" max="14402" width="3.42578125" style="103" customWidth="1"/>
    <col min="14403" max="14403" width="23" style="103" customWidth="1"/>
    <col min="14404" max="14404" width="7" style="103" customWidth="1"/>
    <col min="14405" max="14405" width="6.85546875" style="103" customWidth="1"/>
    <col min="14406" max="14406" width="27.42578125" style="103" bestFit="1" customWidth="1"/>
    <col min="14407" max="14407" width="22.85546875" style="103" bestFit="1" customWidth="1"/>
    <col min="14408" max="14408" width="14.85546875" style="103" customWidth="1"/>
    <col min="14409" max="14409" width="17.140625" style="103" customWidth="1"/>
    <col min="14410" max="14410" width="13.42578125" style="103" customWidth="1"/>
    <col min="14411" max="14411" width="12.42578125" style="103" customWidth="1"/>
    <col min="14412" max="14412" width="15.85546875" style="103" customWidth="1"/>
    <col min="14413" max="14413" width="22.85546875" style="103" customWidth="1"/>
    <col min="14414" max="14414" width="9.140625" style="103"/>
    <col min="14415" max="14415" width="3.42578125" style="103" customWidth="1"/>
    <col min="14416" max="14416" width="23" style="103" customWidth="1"/>
    <col min="14417" max="14417" width="7" style="103" customWidth="1"/>
    <col min="14418" max="14418" width="6.85546875" style="103" customWidth="1"/>
    <col min="14419" max="14419" width="27.42578125" style="103" bestFit="1" customWidth="1"/>
    <col min="14420" max="14420" width="22.85546875" style="103" bestFit="1" customWidth="1"/>
    <col min="14421" max="14421" width="14.85546875" style="103" customWidth="1"/>
    <col min="14422" max="14422" width="17.140625" style="103" customWidth="1"/>
    <col min="14423" max="14423" width="13.42578125" style="103" customWidth="1"/>
    <col min="14424" max="14424" width="12.42578125" style="103" customWidth="1"/>
    <col min="14425" max="14425" width="15.85546875" style="103" customWidth="1"/>
    <col min="14426" max="14426" width="22.85546875" style="103" customWidth="1"/>
    <col min="14427" max="14427" width="9.140625" style="103"/>
    <col min="14428" max="14428" width="3.42578125" style="103" customWidth="1"/>
    <col min="14429" max="14429" width="23" style="103" customWidth="1"/>
    <col min="14430" max="14430" width="7" style="103" customWidth="1"/>
    <col min="14431" max="14431" width="6.85546875" style="103" customWidth="1"/>
    <col min="14432" max="14432" width="27.42578125" style="103" bestFit="1" customWidth="1"/>
    <col min="14433" max="14433" width="22.85546875" style="103" bestFit="1" customWidth="1"/>
    <col min="14434" max="14434" width="14.85546875" style="103" customWidth="1"/>
    <col min="14435" max="14435" width="17.140625" style="103" customWidth="1"/>
    <col min="14436" max="14436" width="13.42578125" style="103" customWidth="1"/>
    <col min="14437" max="14437" width="12.42578125" style="103" customWidth="1"/>
    <col min="14438" max="14438" width="15.85546875" style="103" customWidth="1"/>
    <col min="14439" max="14439" width="22.85546875" style="103" customWidth="1"/>
    <col min="14440" max="14440" width="9.140625" style="103"/>
    <col min="14441" max="14441" width="3.42578125" style="103" customWidth="1"/>
    <col min="14442" max="14442" width="23" style="103" customWidth="1"/>
    <col min="14443" max="14443" width="7" style="103" customWidth="1"/>
    <col min="14444" max="14444" width="6.85546875" style="103" customWidth="1"/>
    <col min="14445" max="14445" width="27.42578125" style="103" bestFit="1" customWidth="1"/>
    <col min="14446" max="14446" width="22.85546875" style="103" bestFit="1" customWidth="1"/>
    <col min="14447" max="14447" width="14.85546875" style="103" customWidth="1"/>
    <col min="14448" max="14448" width="17.140625" style="103" customWidth="1"/>
    <col min="14449" max="14449" width="13.42578125" style="103" customWidth="1"/>
    <col min="14450" max="14450" width="12.42578125" style="103" customWidth="1"/>
    <col min="14451" max="14451" width="15.85546875" style="103" customWidth="1"/>
    <col min="14452" max="14452" width="22.85546875" style="103" customWidth="1"/>
    <col min="14453" max="14592" width="9.140625" style="103"/>
    <col min="14593" max="14593" width="3.42578125" style="103" customWidth="1"/>
    <col min="14594" max="14594" width="23" style="103" customWidth="1"/>
    <col min="14595" max="14595" width="7" style="103" customWidth="1"/>
    <col min="14596" max="14596" width="6.85546875" style="103" customWidth="1"/>
    <col min="14597" max="14597" width="27.42578125" style="103" bestFit="1" customWidth="1"/>
    <col min="14598" max="14598" width="22.85546875" style="103" bestFit="1" customWidth="1"/>
    <col min="14599" max="14599" width="14.85546875" style="103" customWidth="1"/>
    <col min="14600" max="14600" width="17.140625" style="103" customWidth="1"/>
    <col min="14601" max="14601" width="13.42578125" style="103" customWidth="1"/>
    <col min="14602" max="14602" width="12.42578125" style="103" customWidth="1"/>
    <col min="14603" max="14603" width="15.85546875" style="103" customWidth="1"/>
    <col min="14604" max="14604" width="22.85546875" style="103" customWidth="1"/>
    <col min="14605" max="14605" width="9.140625" style="103"/>
    <col min="14606" max="14606" width="3.42578125" style="103" customWidth="1"/>
    <col min="14607" max="14607" width="23" style="103" customWidth="1"/>
    <col min="14608" max="14608" width="7" style="103" customWidth="1"/>
    <col min="14609" max="14609" width="6.85546875" style="103" customWidth="1"/>
    <col min="14610" max="14610" width="27.42578125" style="103" bestFit="1" customWidth="1"/>
    <col min="14611" max="14611" width="22.85546875" style="103" bestFit="1" customWidth="1"/>
    <col min="14612" max="14612" width="14.85546875" style="103" customWidth="1"/>
    <col min="14613" max="14613" width="17.140625" style="103" customWidth="1"/>
    <col min="14614" max="14614" width="13.42578125" style="103" customWidth="1"/>
    <col min="14615" max="14615" width="12.42578125" style="103" customWidth="1"/>
    <col min="14616" max="14616" width="15.85546875" style="103" customWidth="1"/>
    <col min="14617" max="14617" width="22.85546875" style="103" customWidth="1"/>
    <col min="14618" max="14618" width="9.140625" style="103"/>
    <col min="14619" max="14619" width="3.42578125" style="103" customWidth="1"/>
    <col min="14620" max="14620" width="23" style="103" customWidth="1"/>
    <col min="14621" max="14621" width="7" style="103" customWidth="1"/>
    <col min="14622" max="14622" width="6.85546875" style="103" customWidth="1"/>
    <col min="14623" max="14623" width="27.42578125" style="103" bestFit="1" customWidth="1"/>
    <col min="14624" max="14624" width="22.85546875" style="103" bestFit="1" customWidth="1"/>
    <col min="14625" max="14625" width="14.85546875" style="103" customWidth="1"/>
    <col min="14626" max="14626" width="17.140625" style="103" customWidth="1"/>
    <col min="14627" max="14627" width="13.42578125" style="103" customWidth="1"/>
    <col min="14628" max="14628" width="12.42578125" style="103" customWidth="1"/>
    <col min="14629" max="14629" width="15.85546875" style="103" customWidth="1"/>
    <col min="14630" max="14630" width="22.85546875" style="103" customWidth="1"/>
    <col min="14631" max="14631" width="9.140625" style="103"/>
    <col min="14632" max="14632" width="3.42578125" style="103" customWidth="1"/>
    <col min="14633" max="14633" width="23" style="103" customWidth="1"/>
    <col min="14634" max="14634" width="7" style="103" customWidth="1"/>
    <col min="14635" max="14635" width="6.85546875" style="103" customWidth="1"/>
    <col min="14636" max="14636" width="27.42578125" style="103" bestFit="1" customWidth="1"/>
    <col min="14637" max="14637" width="22.85546875" style="103" bestFit="1" customWidth="1"/>
    <col min="14638" max="14638" width="14.85546875" style="103" customWidth="1"/>
    <col min="14639" max="14639" width="17.140625" style="103" customWidth="1"/>
    <col min="14640" max="14640" width="13.42578125" style="103" customWidth="1"/>
    <col min="14641" max="14641" width="12.42578125" style="103" customWidth="1"/>
    <col min="14642" max="14642" width="15.85546875" style="103" customWidth="1"/>
    <col min="14643" max="14643" width="22.85546875" style="103" customWidth="1"/>
    <col min="14644" max="14644" width="9.140625" style="103"/>
    <col min="14645" max="14645" width="3.42578125" style="103" customWidth="1"/>
    <col min="14646" max="14646" width="23" style="103" customWidth="1"/>
    <col min="14647" max="14647" width="7" style="103" customWidth="1"/>
    <col min="14648" max="14648" width="6.85546875" style="103" customWidth="1"/>
    <col min="14649" max="14649" width="27.42578125" style="103" bestFit="1" customWidth="1"/>
    <col min="14650" max="14650" width="22.85546875" style="103" bestFit="1" customWidth="1"/>
    <col min="14651" max="14651" width="14.85546875" style="103" customWidth="1"/>
    <col min="14652" max="14652" width="17.140625" style="103" customWidth="1"/>
    <col min="14653" max="14653" width="13.42578125" style="103" customWidth="1"/>
    <col min="14654" max="14654" width="12.42578125" style="103" customWidth="1"/>
    <col min="14655" max="14655" width="15.85546875" style="103" customWidth="1"/>
    <col min="14656" max="14656" width="22.85546875" style="103" customWidth="1"/>
    <col min="14657" max="14657" width="9.140625" style="103"/>
    <col min="14658" max="14658" width="3.42578125" style="103" customWidth="1"/>
    <col min="14659" max="14659" width="23" style="103" customWidth="1"/>
    <col min="14660" max="14660" width="7" style="103" customWidth="1"/>
    <col min="14661" max="14661" width="6.85546875" style="103" customWidth="1"/>
    <col min="14662" max="14662" width="27.42578125" style="103" bestFit="1" customWidth="1"/>
    <col min="14663" max="14663" width="22.85546875" style="103" bestFit="1" customWidth="1"/>
    <col min="14664" max="14664" width="14.85546875" style="103" customWidth="1"/>
    <col min="14665" max="14665" width="17.140625" style="103" customWidth="1"/>
    <col min="14666" max="14666" width="13.42578125" style="103" customWidth="1"/>
    <col min="14667" max="14667" width="12.42578125" style="103" customWidth="1"/>
    <col min="14668" max="14668" width="15.85546875" style="103" customWidth="1"/>
    <col min="14669" max="14669" width="22.85546875" style="103" customWidth="1"/>
    <col min="14670" max="14670" width="9.140625" style="103"/>
    <col min="14671" max="14671" width="3.42578125" style="103" customWidth="1"/>
    <col min="14672" max="14672" width="23" style="103" customWidth="1"/>
    <col min="14673" max="14673" width="7" style="103" customWidth="1"/>
    <col min="14674" max="14674" width="6.85546875" style="103" customWidth="1"/>
    <col min="14675" max="14675" width="27.42578125" style="103" bestFit="1" customWidth="1"/>
    <col min="14676" max="14676" width="22.85546875" style="103" bestFit="1" customWidth="1"/>
    <col min="14677" max="14677" width="14.85546875" style="103" customWidth="1"/>
    <col min="14678" max="14678" width="17.140625" style="103" customWidth="1"/>
    <col min="14679" max="14679" width="13.42578125" style="103" customWidth="1"/>
    <col min="14680" max="14680" width="12.42578125" style="103" customWidth="1"/>
    <col min="14681" max="14681" width="15.85546875" style="103" customWidth="1"/>
    <col min="14682" max="14682" width="22.85546875" style="103" customWidth="1"/>
    <col min="14683" max="14683" width="9.140625" style="103"/>
    <col min="14684" max="14684" width="3.42578125" style="103" customWidth="1"/>
    <col min="14685" max="14685" width="23" style="103" customWidth="1"/>
    <col min="14686" max="14686" width="7" style="103" customWidth="1"/>
    <col min="14687" max="14687" width="6.85546875" style="103" customWidth="1"/>
    <col min="14688" max="14688" width="27.42578125" style="103" bestFit="1" customWidth="1"/>
    <col min="14689" max="14689" width="22.85546875" style="103" bestFit="1" customWidth="1"/>
    <col min="14690" max="14690" width="14.85546875" style="103" customWidth="1"/>
    <col min="14691" max="14691" width="17.140625" style="103" customWidth="1"/>
    <col min="14692" max="14692" width="13.42578125" style="103" customWidth="1"/>
    <col min="14693" max="14693" width="12.42578125" style="103" customWidth="1"/>
    <col min="14694" max="14694" width="15.85546875" style="103" customWidth="1"/>
    <col min="14695" max="14695" width="22.85546875" style="103" customWidth="1"/>
    <col min="14696" max="14696" width="9.140625" style="103"/>
    <col min="14697" max="14697" width="3.42578125" style="103" customWidth="1"/>
    <col min="14698" max="14698" width="23" style="103" customWidth="1"/>
    <col min="14699" max="14699" width="7" style="103" customWidth="1"/>
    <col min="14700" max="14700" width="6.85546875" style="103" customWidth="1"/>
    <col min="14701" max="14701" width="27.42578125" style="103" bestFit="1" customWidth="1"/>
    <col min="14702" max="14702" width="22.85546875" style="103" bestFit="1" customWidth="1"/>
    <col min="14703" max="14703" width="14.85546875" style="103" customWidth="1"/>
    <col min="14704" max="14704" width="17.140625" style="103" customWidth="1"/>
    <col min="14705" max="14705" width="13.42578125" style="103" customWidth="1"/>
    <col min="14706" max="14706" width="12.42578125" style="103" customWidth="1"/>
    <col min="14707" max="14707" width="15.85546875" style="103" customWidth="1"/>
    <col min="14708" max="14708" width="22.85546875" style="103" customWidth="1"/>
    <col min="14709" max="14848" width="9.140625" style="103"/>
    <col min="14849" max="14849" width="3.42578125" style="103" customWidth="1"/>
    <col min="14850" max="14850" width="23" style="103" customWidth="1"/>
    <col min="14851" max="14851" width="7" style="103" customWidth="1"/>
    <col min="14852" max="14852" width="6.85546875" style="103" customWidth="1"/>
    <col min="14853" max="14853" width="27.42578125" style="103" bestFit="1" customWidth="1"/>
    <col min="14854" max="14854" width="22.85546875" style="103" bestFit="1" customWidth="1"/>
    <col min="14855" max="14855" width="14.85546875" style="103" customWidth="1"/>
    <col min="14856" max="14856" width="17.140625" style="103" customWidth="1"/>
    <col min="14857" max="14857" width="13.42578125" style="103" customWidth="1"/>
    <col min="14858" max="14858" width="12.42578125" style="103" customWidth="1"/>
    <col min="14859" max="14859" width="15.85546875" style="103" customWidth="1"/>
    <col min="14860" max="14860" width="22.85546875" style="103" customWidth="1"/>
    <col min="14861" max="14861" width="9.140625" style="103"/>
    <col min="14862" max="14862" width="3.42578125" style="103" customWidth="1"/>
    <col min="14863" max="14863" width="23" style="103" customWidth="1"/>
    <col min="14864" max="14864" width="7" style="103" customWidth="1"/>
    <col min="14865" max="14865" width="6.85546875" style="103" customWidth="1"/>
    <col min="14866" max="14866" width="27.42578125" style="103" bestFit="1" customWidth="1"/>
    <col min="14867" max="14867" width="22.85546875" style="103" bestFit="1" customWidth="1"/>
    <col min="14868" max="14868" width="14.85546875" style="103" customWidth="1"/>
    <col min="14869" max="14869" width="17.140625" style="103" customWidth="1"/>
    <col min="14870" max="14870" width="13.42578125" style="103" customWidth="1"/>
    <col min="14871" max="14871" width="12.42578125" style="103" customWidth="1"/>
    <col min="14872" max="14872" width="15.85546875" style="103" customWidth="1"/>
    <col min="14873" max="14873" width="22.85546875" style="103" customWidth="1"/>
    <col min="14874" max="14874" width="9.140625" style="103"/>
    <col min="14875" max="14875" width="3.42578125" style="103" customWidth="1"/>
    <col min="14876" max="14876" width="23" style="103" customWidth="1"/>
    <col min="14877" max="14877" width="7" style="103" customWidth="1"/>
    <col min="14878" max="14878" width="6.85546875" style="103" customWidth="1"/>
    <col min="14879" max="14879" width="27.42578125" style="103" bestFit="1" customWidth="1"/>
    <col min="14880" max="14880" width="22.85546875" style="103" bestFit="1" customWidth="1"/>
    <col min="14881" max="14881" width="14.85546875" style="103" customWidth="1"/>
    <col min="14882" max="14882" width="17.140625" style="103" customWidth="1"/>
    <col min="14883" max="14883" width="13.42578125" style="103" customWidth="1"/>
    <col min="14884" max="14884" width="12.42578125" style="103" customWidth="1"/>
    <col min="14885" max="14885" width="15.85546875" style="103" customWidth="1"/>
    <col min="14886" max="14886" width="22.85546875" style="103" customWidth="1"/>
    <col min="14887" max="14887" width="9.140625" style="103"/>
    <col min="14888" max="14888" width="3.42578125" style="103" customWidth="1"/>
    <col min="14889" max="14889" width="23" style="103" customWidth="1"/>
    <col min="14890" max="14890" width="7" style="103" customWidth="1"/>
    <col min="14891" max="14891" width="6.85546875" style="103" customWidth="1"/>
    <col min="14892" max="14892" width="27.42578125" style="103" bestFit="1" customWidth="1"/>
    <col min="14893" max="14893" width="22.85546875" style="103" bestFit="1" customWidth="1"/>
    <col min="14894" max="14894" width="14.85546875" style="103" customWidth="1"/>
    <col min="14895" max="14895" width="17.140625" style="103" customWidth="1"/>
    <col min="14896" max="14896" width="13.42578125" style="103" customWidth="1"/>
    <col min="14897" max="14897" width="12.42578125" style="103" customWidth="1"/>
    <col min="14898" max="14898" width="15.85546875" style="103" customWidth="1"/>
    <col min="14899" max="14899" width="22.85546875" style="103" customWidth="1"/>
    <col min="14900" max="14900" width="9.140625" style="103"/>
    <col min="14901" max="14901" width="3.42578125" style="103" customWidth="1"/>
    <col min="14902" max="14902" width="23" style="103" customWidth="1"/>
    <col min="14903" max="14903" width="7" style="103" customWidth="1"/>
    <col min="14904" max="14904" width="6.85546875" style="103" customWidth="1"/>
    <col min="14905" max="14905" width="27.42578125" style="103" bestFit="1" customWidth="1"/>
    <col min="14906" max="14906" width="22.85546875" style="103" bestFit="1" customWidth="1"/>
    <col min="14907" max="14907" width="14.85546875" style="103" customWidth="1"/>
    <col min="14908" max="14908" width="17.140625" style="103" customWidth="1"/>
    <col min="14909" max="14909" width="13.42578125" style="103" customWidth="1"/>
    <col min="14910" max="14910" width="12.42578125" style="103" customWidth="1"/>
    <col min="14911" max="14911" width="15.85546875" style="103" customWidth="1"/>
    <col min="14912" max="14912" width="22.85546875" style="103" customWidth="1"/>
    <col min="14913" max="14913" width="9.140625" style="103"/>
    <col min="14914" max="14914" width="3.42578125" style="103" customWidth="1"/>
    <col min="14915" max="14915" width="23" style="103" customWidth="1"/>
    <col min="14916" max="14916" width="7" style="103" customWidth="1"/>
    <col min="14917" max="14917" width="6.85546875" style="103" customWidth="1"/>
    <col min="14918" max="14918" width="27.42578125" style="103" bestFit="1" customWidth="1"/>
    <col min="14919" max="14919" width="22.85546875" style="103" bestFit="1" customWidth="1"/>
    <col min="14920" max="14920" width="14.85546875" style="103" customWidth="1"/>
    <col min="14921" max="14921" width="17.140625" style="103" customWidth="1"/>
    <col min="14922" max="14922" width="13.42578125" style="103" customWidth="1"/>
    <col min="14923" max="14923" width="12.42578125" style="103" customWidth="1"/>
    <col min="14924" max="14924" width="15.85546875" style="103" customWidth="1"/>
    <col min="14925" max="14925" width="22.85546875" style="103" customWidth="1"/>
    <col min="14926" max="14926" width="9.140625" style="103"/>
    <col min="14927" max="14927" width="3.42578125" style="103" customWidth="1"/>
    <col min="14928" max="14928" width="23" style="103" customWidth="1"/>
    <col min="14929" max="14929" width="7" style="103" customWidth="1"/>
    <col min="14930" max="14930" width="6.85546875" style="103" customWidth="1"/>
    <col min="14931" max="14931" width="27.42578125" style="103" bestFit="1" customWidth="1"/>
    <col min="14932" max="14932" width="22.85546875" style="103" bestFit="1" customWidth="1"/>
    <col min="14933" max="14933" width="14.85546875" style="103" customWidth="1"/>
    <col min="14934" max="14934" width="17.140625" style="103" customWidth="1"/>
    <col min="14935" max="14935" width="13.42578125" style="103" customWidth="1"/>
    <col min="14936" max="14936" width="12.42578125" style="103" customWidth="1"/>
    <col min="14937" max="14937" width="15.85546875" style="103" customWidth="1"/>
    <col min="14938" max="14938" width="22.85546875" style="103" customWidth="1"/>
    <col min="14939" max="14939" width="9.140625" style="103"/>
    <col min="14940" max="14940" width="3.42578125" style="103" customWidth="1"/>
    <col min="14941" max="14941" width="23" style="103" customWidth="1"/>
    <col min="14942" max="14942" width="7" style="103" customWidth="1"/>
    <col min="14943" max="14943" width="6.85546875" style="103" customWidth="1"/>
    <col min="14944" max="14944" width="27.42578125" style="103" bestFit="1" customWidth="1"/>
    <col min="14945" max="14945" width="22.85546875" style="103" bestFit="1" customWidth="1"/>
    <col min="14946" max="14946" width="14.85546875" style="103" customWidth="1"/>
    <col min="14947" max="14947" width="17.140625" style="103" customWidth="1"/>
    <col min="14948" max="14948" width="13.42578125" style="103" customWidth="1"/>
    <col min="14949" max="14949" width="12.42578125" style="103" customWidth="1"/>
    <col min="14950" max="14950" width="15.85546875" style="103" customWidth="1"/>
    <col min="14951" max="14951" width="22.85546875" style="103" customWidth="1"/>
    <col min="14952" max="14952" width="9.140625" style="103"/>
    <col min="14953" max="14953" width="3.42578125" style="103" customWidth="1"/>
    <col min="14954" max="14954" width="23" style="103" customWidth="1"/>
    <col min="14955" max="14955" width="7" style="103" customWidth="1"/>
    <col min="14956" max="14956" width="6.85546875" style="103" customWidth="1"/>
    <col min="14957" max="14957" width="27.42578125" style="103" bestFit="1" customWidth="1"/>
    <col min="14958" max="14958" width="22.85546875" style="103" bestFit="1" customWidth="1"/>
    <col min="14959" max="14959" width="14.85546875" style="103" customWidth="1"/>
    <col min="14960" max="14960" width="17.140625" style="103" customWidth="1"/>
    <col min="14961" max="14961" width="13.42578125" style="103" customWidth="1"/>
    <col min="14962" max="14962" width="12.42578125" style="103" customWidth="1"/>
    <col min="14963" max="14963" width="15.85546875" style="103" customWidth="1"/>
    <col min="14964" max="14964" width="22.85546875" style="103" customWidth="1"/>
    <col min="14965" max="15104" width="9.140625" style="103"/>
    <col min="15105" max="15105" width="3.42578125" style="103" customWidth="1"/>
    <col min="15106" max="15106" width="23" style="103" customWidth="1"/>
    <col min="15107" max="15107" width="7" style="103" customWidth="1"/>
    <col min="15108" max="15108" width="6.85546875" style="103" customWidth="1"/>
    <col min="15109" max="15109" width="27.42578125" style="103" bestFit="1" customWidth="1"/>
    <col min="15110" max="15110" width="22.85546875" style="103" bestFit="1" customWidth="1"/>
    <col min="15111" max="15111" width="14.85546875" style="103" customWidth="1"/>
    <col min="15112" max="15112" width="17.140625" style="103" customWidth="1"/>
    <col min="15113" max="15113" width="13.42578125" style="103" customWidth="1"/>
    <col min="15114" max="15114" width="12.42578125" style="103" customWidth="1"/>
    <col min="15115" max="15115" width="15.85546875" style="103" customWidth="1"/>
    <col min="15116" max="15116" width="22.85546875" style="103" customWidth="1"/>
    <col min="15117" max="15117" width="9.140625" style="103"/>
    <col min="15118" max="15118" width="3.42578125" style="103" customWidth="1"/>
    <col min="15119" max="15119" width="23" style="103" customWidth="1"/>
    <col min="15120" max="15120" width="7" style="103" customWidth="1"/>
    <col min="15121" max="15121" width="6.85546875" style="103" customWidth="1"/>
    <col min="15122" max="15122" width="27.42578125" style="103" bestFit="1" customWidth="1"/>
    <col min="15123" max="15123" width="22.85546875" style="103" bestFit="1" customWidth="1"/>
    <col min="15124" max="15124" width="14.85546875" style="103" customWidth="1"/>
    <col min="15125" max="15125" width="17.140625" style="103" customWidth="1"/>
    <col min="15126" max="15126" width="13.42578125" style="103" customWidth="1"/>
    <col min="15127" max="15127" width="12.42578125" style="103" customWidth="1"/>
    <col min="15128" max="15128" width="15.85546875" style="103" customWidth="1"/>
    <col min="15129" max="15129" width="22.85546875" style="103" customWidth="1"/>
    <col min="15130" max="15130" width="9.140625" style="103"/>
    <col min="15131" max="15131" width="3.42578125" style="103" customWidth="1"/>
    <col min="15132" max="15132" width="23" style="103" customWidth="1"/>
    <col min="15133" max="15133" width="7" style="103" customWidth="1"/>
    <col min="15134" max="15134" width="6.85546875" style="103" customWidth="1"/>
    <col min="15135" max="15135" width="27.42578125" style="103" bestFit="1" customWidth="1"/>
    <col min="15136" max="15136" width="22.85546875" style="103" bestFit="1" customWidth="1"/>
    <col min="15137" max="15137" width="14.85546875" style="103" customWidth="1"/>
    <col min="15138" max="15138" width="17.140625" style="103" customWidth="1"/>
    <col min="15139" max="15139" width="13.42578125" style="103" customWidth="1"/>
    <col min="15140" max="15140" width="12.42578125" style="103" customWidth="1"/>
    <col min="15141" max="15141" width="15.85546875" style="103" customWidth="1"/>
    <col min="15142" max="15142" width="22.85546875" style="103" customWidth="1"/>
    <col min="15143" max="15143" width="9.140625" style="103"/>
    <col min="15144" max="15144" width="3.42578125" style="103" customWidth="1"/>
    <col min="15145" max="15145" width="23" style="103" customWidth="1"/>
    <col min="15146" max="15146" width="7" style="103" customWidth="1"/>
    <col min="15147" max="15147" width="6.85546875" style="103" customWidth="1"/>
    <col min="15148" max="15148" width="27.42578125" style="103" bestFit="1" customWidth="1"/>
    <col min="15149" max="15149" width="22.85546875" style="103" bestFit="1" customWidth="1"/>
    <col min="15150" max="15150" width="14.85546875" style="103" customWidth="1"/>
    <col min="15151" max="15151" width="17.140625" style="103" customWidth="1"/>
    <col min="15152" max="15152" width="13.42578125" style="103" customWidth="1"/>
    <col min="15153" max="15153" width="12.42578125" style="103" customWidth="1"/>
    <col min="15154" max="15154" width="15.85546875" style="103" customWidth="1"/>
    <col min="15155" max="15155" width="22.85546875" style="103" customWidth="1"/>
    <col min="15156" max="15156" width="9.140625" style="103"/>
    <col min="15157" max="15157" width="3.42578125" style="103" customWidth="1"/>
    <col min="15158" max="15158" width="23" style="103" customWidth="1"/>
    <col min="15159" max="15159" width="7" style="103" customWidth="1"/>
    <col min="15160" max="15160" width="6.85546875" style="103" customWidth="1"/>
    <col min="15161" max="15161" width="27.42578125" style="103" bestFit="1" customWidth="1"/>
    <col min="15162" max="15162" width="22.85546875" style="103" bestFit="1" customWidth="1"/>
    <col min="15163" max="15163" width="14.85546875" style="103" customWidth="1"/>
    <col min="15164" max="15164" width="17.140625" style="103" customWidth="1"/>
    <col min="15165" max="15165" width="13.42578125" style="103" customWidth="1"/>
    <col min="15166" max="15166" width="12.42578125" style="103" customWidth="1"/>
    <col min="15167" max="15167" width="15.85546875" style="103" customWidth="1"/>
    <col min="15168" max="15168" width="22.85546875" style="103" customWidth="1"/>
    <col min="15169" max="15169" width="9.140625" style="103"/>
    <col min="15170" max="15170" width="3.42578125" style="103" customWidth="1"/>
    <col min="15171" max="15171" width="23" style="103" customWidth="1"/>
    <col min="15172" max="15172" width="7" style="103" customWidth="1"/>
    <col min="15173" max="15173" width="6.85546875" style="103" customWidth="1"/>
    <col min="15174" max="15174" width="27.42578125" style="103" bestFit="1" customWidth="1"/>
    <col min="15175" max="15175" width="22.85546875" style="103" bestFit="1" customWidth="1"/>
    <col min="15176" max="15176" width="14.85546875" style="103" customWidth="1"/>
    <col min="15177" max="15177" width="17.140625" style="103" customWidth="1"/>
    <col min="15178" max="15178" width="13.42578125" style="103" customWidth="1"/>
    <col min="15179" max="15179" width="12.42578125" style="103" customWidth="1"/>
    <col min="15180" max="15180" width="15.85546875" style="103" customWidth="1"/>
    <col min="15181" max="15181" width="22.85546875" style="103" customWidth="1"/>
    <col min="15182" max="15182" width="9.140625" style="103"/>
    <col min="15183" max="15183" width="3.42578125" style="103" customWidth="1"/>
    <col min="15184" max="15184" width="23" style="103" customWidth="1"/>
    <col min="15185" max="15185" width="7" style="103" customWidth="1"/>
    <col min="15186" max="15186" width="6.85546875" style="103" customWidth="1"/>
    <col min="15187" max="15187" width="27.42578125" style="103" bestFit="1" customWidth="1"/>
    <col min="15188" max="15188" width="22.85546875" style="103" bestFit="1" customWidth="1"/>
    <col min="15189" max="15189" width="14.85546875" style="103" customWidth="1"/>
    <col min="15190" max="15190" width="17.140625" style="103" customWidth="1"/>
    <col min="15191" max="15191" width="13.42578125" style="103" customWidth="1"/>
    <col min="15192" max="15192" width="12.42578125" style="103" customWidth="1"/>
    <col min="15193" max="15193" width="15.85546875" style="103" customWidth="1"/>
    <col min="15194" max="15194" width="22.85546875" style="103" customWidth="1"/>
    <col min="15195" max="15195" width="9.140625" style="103"/>
    <col min="15196" max="15196" width="3.42578125" style="103" customWidth="1"/>
    <col min="15197" max="15197" width="23" style="103" customWidth="1"/>
    <col min="15198" max="15198" width="7" style="103" customWidth="1"/>
    <col min="15199" max="15199" width="6.85546875" style="103" customWidth="1"/>
    <col min="15200" max="15200" width="27.42578125" style="103" bestFit="1" customWidth="1"/>
    <col min="15201" max="15201" width="22.85546875" style="103" bestFit="1" customWidth="1"/>
    <col min="15202" max="15202" width="14.85546875" style="103" customWidth="1"/>
    <col min="15203" max="15203" width="17.140625" style="103" customWidth="1"/>
    <col min="15204" max="15204" width="13.42578125" style="103" customWidth="1"/>
    <col min="15205" max="15205" width="12.42578125" style="103" customWidth="1"/>
    <col min="15206" max="15206" width="15.85546875" style="103" customWidth="1"/>
    <col min="15207" max="15207" width="22.85546875" style="103" customWidth="1"/>
    <col min="15208" max="15208" width="9.140625" style="103"/>
    <col min="15209" max="15209" width="3.42578125" style="103" customWidth="1"/>
    <col min="15210" max="15210" width="23" style="103" customWidth="1"/>
    <col min="15211" max="15211" width="7" style="103" customWidth="1"/>
    <col min="15212" max="15212" width="6.85546875" style="103" customWidth="1"/>
    <col min="15213" max="15213" width="27.42578125" style="103" bestFit="1" customWidth="1"/>
    <col min="15214" max="15214" width="22.85546875" style="103" bestFit="1" customWidth="1"/>
    <col min="15215" max="15215" width="14.85546875" style="103" customWidth="1"/>
    <col min="15216" max="15216" width="17.140625" style="103" customWidth="1"/>
    <col min="15217" max="15217" width="13.42578125" style="103" customWidth="1"/>
    <col min="15218" max="15218" width="12.42578125" style="103" customWidth="1"/>
    <col min="15219" max="15219" width="15.85546875" style="103" customWidth="1"/>
    <col min="15220" max="15220" width="22.85546875" style="103" customWidth="1"/>
    <col min="15221" max="15360" width="9.140625" style="103"/>
    <col min="15361" max="15361" width="3.42578125" style="103" customWidth="1"/>
    <col min="15362" max="15362" width="23" style="103" customWidth="1"/>
    <col min="15363" max="15363" width="7" style="103" customWidth="1"/>
    <col min="15364" max="15364" width="6.85546875" style="103" customWidth="1"/>
    <col min="15365" max="15365" width="27.42578125" style="103" bestFit="1" customWidth="1"/>
    <col min="15366" max="15366" width="22.85546875" style="103" bestFit="1" customWidth="1"/>
    <col min="15367" max="15367" width="14.85546875" style="103" customWidth="1"/>
    <col min="15368" max="15368" width="17.140625" style="103" customWidth="1"/>
    <col min="15369" max="15369" width="13.42578125" style="103" customWidth="1"/>
    <col min="15370" max="15370" width="12.42578125" style="103" customWidth="1"/>
    <col min="15371" max="15371" width="15.85546875" style="103" customWidth="1"/>
    <col min="15372" max="15372" width="22.85546875" style="103" customWidth="1"/>
    <col min="15373" max="15373" width="9.140625" style="103"/>
    <col min="15374" max="15374" width="3.42578125" style="103" customWidth="1"/>
    <col min="15375" max="15375" width="23" style="103" customWidth="1"/>
    <col min="15376" max="15376" width="7" style="103" customWidth="1"/>
    <col min="15377" max="15377" width="6.85546875" style="103" customWidth="1"/>
    <col min="15378" max="15378" width="27.42578125" style="103" bestFit="1" customWidth="1"/>
    <col min="15379" max="15379" width="22.85546875" style="103" bestFit="1" customWidth="1"/>
    <col min="15380" max="15380" width="14.85546875" style="103" customWidth="1"/>
    <col min="15381" max="15381" width="17.140625" style="103" customWidth="1"/>
    <col min="15382" max="15382" width="13.42578125" style="103" customWidth="1"/>
    <col min="15383" max="15383" width="12.42578125" style="103" customWidth="1"/>
    <col min="15384" max="15384" width="15.85546875" style="103" customWidth="1"/>
    <col min="15385" max="15385" width="22.85546875" style="103" customWidth="1"/>
    <col min="15386" max="15386" width="9.140625" style="103"/>
    <col min="15387" max="15387" width="3.42578125" style="103" customWidth="1"/>
    <col min="15388" max="15388" width="23" style="103" customWidth="1"/>
    <col min="15389" max="15389" width="7" style="103" customWidth="1"/>
    <col min="15390" max="15390" width="6.85546875" style="103" customWidth="1"/>
    <col min="15391" max="15391" width="27.42578125" style="103" bestFit="1" customWidth="1"/>
    <col min="15392" max="15392" width="22.85546875" style="103" bestFit="1" customWidth="1"/>
    <col min="15393" max="15393" width="14.85546875" style="103" customWidth="1"/>
    <col min="15394" max="15394" width="17.140625" style="103" customWidth="1"/>
    <col min="15395" max="15395" width="13.42578125" style="103" customWidth="1"/>
    <col min="15396" max="15396" width="12.42578125" style="103" customWidth="1"/>
    <col min="15397" max="15397" width="15.85546875" style="103" customWidth="1"/>
    <col min="15398" max="15398" width="22.85546875" style="103" customWidth="1"/>
    <col min="15399" max="15399" width="9.140625" style="103"/>
    <col min="15400" max="15400" width="3.42578125" style="103" customWidth="1"/>
    <col min="15401" max="15401" width="23" style="103" customWidth="1"/>
    <col min="15402" max="15402" width="7" style="103" customWidth="1"/>
    <col min="15403" max="15403" width="6.85546875" style="103" customWidth="1"/>
    <col min="15404" max="15404" width="27.42578125" style="103" bestFit="1" customWidth="1"/>
    <col min="15405" max="15405" width="22.85546875" style="103" bestFit="1" customWidth="1"/>
    <col min="15406" max="15406" width="14.85546875" style="103" customWidth="1"/>
    <col min="15407" max="15407" width="17.140625" style="103" customWidth="1"/>
    <col min="15408" max="15408" width="13.42578125" style="103" customWidth="1"/>
    <col min="15409" max="15409" width="12.42578125" style="103" customWidth="1"/>
    <col min="15410" max="15410" width="15.85546875" style="103" customWidth="1"/>
    <col min="15411" max="15411" width="22.85546875" style="103" customWidth="1"/>
    <col min="15412" max="15412" width="9.140625" style="103"/>
    <col min="15413" max="15413" width="3.42578125" style="103" customWidth="1"/>
    <col min="15414" max="15414" width="23" style="103" customWidth="1"/>
    <col min="15415" max="15415" width="7" style="103" customWidth="1"/>
    <col min="15416" max="15416" width="6.85546875" style="103" customWidth="1"/>
    <col min="15417" max="15417" width="27.42578125" style="103" bestFit="1" customWidth="1"/>
    <col min="15418" max="15418" width="22.85546875" style="103" bestFit="1" customWidth="1"/>
    <col min="15419" max="15419" width="14.85546875" style="103" customWidth="1"/>
    <col min="15420" max="15420" width="17.140625" style="103" customWidth="1"/>
    <col min="15421" max="15421" width="13.42578125" style="103" customWidth="1"/>
    <col min="15422" max="15422" width="12.42578125" style="103" customWidth="1"/>
    <col min="15423" max="15423" width="15.85546875" style="103" customWidth="1"/>
    <col min="15424" max="15424" width="22.85546875" style="103" customWidth="1"/>
    <col min="15425" max="15425" width="9.140625" style="103"/>
    <col min="15426" max="15426" width="3.42578125" style="103" customWidth="1"/>
    <col min="15427" max="15427" width="23" style="103" customWidth="1"/>
    <col min="15428" max="15428" width="7" style="103" customWidth="1"/>
    <col min="15429" max="15429" width="6.85546875" style="103" customWidth="1"/>
    <col min="15430" max="15430" width="27.42578125" style="103" bestFit="1" customWidth="1"/>
    <col min="15431" max="15431" width="22.85546875" style="103" bestFit="1" customWidth="1"/>
    <col min="15432" max="15432" width="14.85546875" style="103" customWidth="1"/>
    <col min="15433" max="15433" width="17.140625" style="103" customWidth="1"/>
    <col min="15434" max="15434" width="13.42578125" style="103" customWidth="1"/>
    <col min="15435" max="15435" width="12.42578125" style="103" customWidth="1"/>
    <col min="15436" max="15436" width="15.85546875" style="103" customWidth="1"/>
    <col min="15437" max="15437" width="22.85546875" style="103" customWidth="1"/>
    <col min="15438" max="15438" width="9.140625" style="103"/>
    <col min="15439" max="15439" width="3.42578125" style="103" customWidth="1"/>
    <col min="15440" max="15440" width="23" style="103" customWidth="1"/>
    <col min="15441" max="15441" width="7" style="103" customWidth="1"/>
    <col min="15442" max="15442" width="6.85546875" style="103" customWidth="1"/>
    <col min="15443" max="15443" width="27.42578125" style="103" bestFit="1" customWidth="1"/>
    <col min="15444" max="15444" width="22.85546875" style="103" bestFit="1" customWidth="1"/>
    <col min="15445" max="15445" width="14.85546875" style="103" customWidth="1"/>
    <col min="15446" max="15446" width="17.140625" style="103" customWidth="1"/>
    <col min="15447" max="15447" width="13.42578125" style="103" customWidth="1"/>
    <col min="15448" max="15448" width="12.42578125" style="103" customWidth="1"/>
    <col min="15449" max="15449" width="15.85546875" style="103" customWidth="1"/>
    <col min="15450" max="15450" width="22.85546875" style="103" customWidth="1"/>
    <col min="15451" max="15451" width="9.140625" style="103"/>
    <col min="15452" max="15452" width="3.42578125" style="103" customWidth="1"/>
    <col min="15453" max="15453" width="23" style="103" customWidth="1"/>
    <col min="15454" max="15454" width="7" style="103" customWidth="1"/>
    <col min="15455" max="15455" width="6.85546875" style="103" customWidth="1"/>
    <col min="15456" max="15456" width="27.42578125" style="103" bestFit="1" customWidth="1"/>
    <col min="15457" max="15457" width="22.85546875" style="103" bestFit="1" customWidth="1"/>
    <col min="15458" max="15458" width="14.85546875" style="103" customWidth="1"/>
    <col min="15459" max="15459" width="17.140625" style="103" customWidth="1"/>
    <col min="15460" max="15460" width="13.42578125" style="103" customWidth="1"/>
    <col min="15461" max="15461" width="12.42578125" style="103" customWidth="1"/>
    <col min="15462" max="15462" width="15.85546875" style="103" customWidth="1"/>
    <col min="15463" max="15463" width="22.85546875" style="103" customWidth="1"/>
    <col min="15464" max="15464" width="9.140625" style="103"/>
    <col min="15465" max="15465" width="3.42578125" style="103" customWidth="1"/>
    <col min="15466" max="15466" width="23" style="103" customWidth="1"/>
    <col min="15467" max="15467" width="7" style="103" customWidth="1"/>
    <col min="15468" max="15468" width="6.85546875" style="103" customWidth="1"/>
    <col min="15469" max="15469" width="27.42578125" style="103" bestFit="1" customWidth="1"/>
    <col min="15470" max="15470" width="22.85546875" style="103" bestFit="1" customWidth="1"/>
    <col min="15471" max="15471" width="14.85546875" style="103" customWidth="1"/>
    <col min="15472" max="15472" width="17.140625" style="103" customWidth="1"/>
    <col min="15473" max="15473" width="13.42578125" style="103" customWidth="1"/>
    <col min="15474" max="15474" width="12.42578125" style="103" customWidth="1"/>
    <col min="15475" max="15475" width="15.85546875" style="103" customWidth="1"/>
    <col min="15476" max="15476" width="22.85546875" style="103" customWidth="1"/>
    <col min="15477" max="15616" width="9.140625" style="103"/>
    <col min="15617" max="15617" width="3.42578125" style="103" customWidth="1"/>
    <col min="15618" max="15618" width="23" style="103" customWidth="1"/>
    <col min="15619" max="15619" width="7" style="103" customWidth="1"/>
    <col min="15620" max="15620" width="6.85546875" style="103" customWidth="1"/>
    <col min="15621" max="15621" width="27.42578125" style="103" bestFit="1" customWidth="1"/>
    <col min="15622" max="15622" width="22.85546875" style="103" bestFit="1" customWidth="1"/>
    <col min="15623" max="15623" width="14.85546875" style="103" customWidth="1"/>
    <col min="15624" max="15624" width="17.140625" style="103" customWidth="1"/>
    <col min="15625" max="15625" width="13.42578125" style="103" customWidth="1"/>
    <col min="15626" max="15626" width="12.42578125" style="103" customWidth="1"/>
    <col min="15627" max="15627" width="15.85546875" style="103" customWidth="1"/>
    <col min="15628" max="15628" width="22.85546875" style="103" customWidth="1"/>
    <col min="15629" max="15629" width="9.140625" style="103"/>
    <col min="15630" max="15630" width="3.42578125" style="103" customWidth="1"/>
    <col min="15631" max="15631" width="23" style="103" customWidth="1"/>
    <col min="15632" max="15632" width="7" style="103" customWidth="1"/>
    <col min="15633" max="15633" width="6.85546875" style="103" customWidth="1"/>
    <col min="15634" max="15634" width="27.42578125" style="103" bestFit="1" customWidth="1"/>
    <col min="15635" max="15635" width="22.85546875" style="103" bestFit="1" customWidth="1"/>
    <col min="15636" max="15636" width="14.85546875" style="103" customWidth="1"/>
    <col min="15637" max="15637" width="17.140625" style="103" customWidth="1"/>
    <col min="15638" max="15638" width="13.42578125" style="103" customWidth="1"/>
    <col min="15639" max="15639" width="12.42578125" style="103" customWidth="1"/>
    <col min="15640" max="15640" width="15.85546875" style="103" customWidth="1"/>
    <col min="15641" max="15641" width="22.85546875" style="103" customWidth="1"/>
    <col min="15642" max="15642" width="9.140625" style="103"/>
    <col min="15643" max="15643" width="3.42578125" style="103" customWidth="1"/>
    <col min="15644" max="15644" width="23" style="103" customWidth="1"/>
    <col min="15645" max="15645" width="7" style="103" customWidth="1"/>
    <col min="15646" max="15646" width="6.85546875" style="103" customWidth="1"/>
    <col min="15647" max="15647" width="27.42578125" style="103" bestFit="1" customWidth="1"/>
    <col min="15648" max="15648" width="22.85546875" style="103" bestFit="1" customWidth="1"/>
    <col min="15649" max="15649" width="14.85546875" style="103" customWidth="1"/>
    <col min="15650" max="15650" width="17.140625" style="103" customWidth="1"/>
    <col min="15651" max="15651" width="13.42578125" style="103" customWidth="1"/>
    <col min="15652" max="15652" width="12.42578125" style="103" customWidth="1"/>
    <col min="15653" max="15653" width="15.85546875" style="103" customWidth="1"/>
    <col min="15654" max="15654" width="22.85546875" style="103" customWidth="1"/>
    <col min="15655" max="15655" width="9.140625" style="103"/>
    <col min="15656" max="15656" width="3.42578125" style="103" customWidth="1"/>
    <col min="15657" max="15657" width="23" style="103" customWidth="1"/>
    <col min="15658" max="15658" width="7" style="103" customWidth="1"/>
    <col min="15659" max="15659" width="6.85546875" style="103" customWidth="1"/>
    <col min="15660" max="15660" width="27.42578125" style="103" bestFit="1" customWidth="1"/>
    <col min="15661" max="15661" width="22.85546875" style="103" bestFit="1" customWidth="1"/>
    <col min="15662" max="15662" width="14.85546875" style="103" customWidth="1"/>
    <col min="15663" max="15663" width="17.140625" style="103" customWidth="1"/>
    <col min="15664" max="15664" width="13.42578125" style="103" customWidth="1"/>
    <col min="15665" max="15665" width="12.42578125" style="103" customWidth="1"/>
    <col min="15666" max="15666" width="15.85546875" style="103" customWidth="1"/>
    <col min="15667" max="15667" width="22.85546875" style="103" customWidth="1"/>
    <col min="15668" max="15668" width="9.140625" style="103"/>
    <col min="15669" max="15669" width="3.42578125" style="103" customWidth="1"/>
    <col min="15670" max="15670" width="23" style="103" customWidth="1"/>
    <col min="15671" max="15671" width="7" style="103" customWidth="1"/>
    <col min="15672" max="15672" width="6.85546875" style="103" customWidth="1"/>
    <col min="15673" max="15673" width="27.42578125" style="103" bestFit="1" customWidth="1"/>
    <col min="15674" max="15674" width="22.85546875" style="103" bestFit="1" customWidth="1"/>
    <col min="15675" max="15675" width="14.85546875" style="103" customWidth="1"/>
    <col min="15676" max="15676" width="17.140625" style="103" customWidth="1"/>
    <col min="15677" max="15677" width="13.42578125" style="103" customWidth="1"/>
    <col min="15678" max="15678" width="12.42578125" style="103" customWidth="1"/>
    <col min="15679" max="15679" width="15.85546875" style="103" customWidth="1"/>
    <col min="15680" max="15680" width="22.85546875" style="103" customWidth="1"/>
    <col min="15681" max="15681" width="9.140625" style="103"/>
    <col min="15682" max="15682" width="3.42578125" style="103" customWidth="1"/>
    <col min="15683" max="15683" width="23" style="103" customWidth="1"/>
    <col min="15684" max="15684" width="7" style="103" customWidth="1"/>
    <col min="15685" max="15685" width="6.85546875" style="103" customWidth="1"/>
    <col min="15686" max="15686" width="27.42578125" style="103" bestFit="1" customWidth="1"/>
    <col min="15687" max="15687" width="22.85546875" style="103" bestFit="1" customWidth="1"/>
    <col min="15688" max="15688" width="14.85546875" style="103" customWidth="1"/>
    <col min="15689" max="15689" width="17.140625" style="103" customWidth="1"/>
    <col min="15690" max="15690" width="13.42578125" style="103" customWidth="1"/>
    <col min="15691" max="15691" width="12.42578125" style="103" customWidth="1"/>
    <col min="15692" max="15692" width="15.85546875" style="103" customWidth="1"/>
    <col min="15693" max="15693" width="22.85546875" style="103" customWidth="1"/>
    <col min="15694" max="15694" width="9.140625" style="103"/>
    <col min="15695" max="15695" width="3.42578125" style="103" customWidth="1"/>
    <col min="15696" max="15696" width="23" style="103" customWidth="1"/>
    <col min="15697" max="15697" width="7" style="103" customWidth="1"/>
    <col min="15698" max="15698" width="6.85546875" style="103" customWidth="1"/>
    <col min="15699" max="15699" width="27.42578125" style="103" bestFit="1" customWidth="1"/>
    <col min="15700" max="15700" width="22.85546875" style="103" bestFit="1" customWidth="1"/>
    <col min="15701" max="15701" width="14.85546875" style="103" customWidth="1"/>
    <col min="15702" max="15702" width="17.140625" style="103" customWidth="1"/>
    <col min="15703" max="15703" width="13.42578125" style="103" customWidth="1"/>
    <col min="15704" max="15704" width="12.42578125" style="103" customWidth="1"/>
    <col min="15705" max="15705" width="15.85546875" style="103" customWidth="1"/>
    <col min="15706" max="15706" width="22.85546875" style="103" customWidth="1"/>
    <col min="15707" max="15707" width="9.140625" style="103"/>
    <col min="15708" max="15708" width="3.42578125" style="103" customWidth="1"/>
    <col min="15709" max="15709" width="23" style="103" customWidth="1"/>
    <col min="15710" max="15710" width="7" style="103" customWidth="1"/>
    <col min="15711" max="15711" width="6.85546875" style="103" customWidth="1"/>
    <col min="15712" max="15712" width="27.42578125" style="103" bestFit="1" customWidth="1"/>
    <col min="15713" max="15713" width="22.85546875" style="103" bestFit="1" customWidth="1"/>
    <col min="15714" max="15714" width="14.85546875" style="103" customWidth="1"/>
    <col min="15715" max="15715" width="17.140625" style="103" customWidth="1"/>
    <col min="15716" max="15716" width="13.42578125" style="103" customWidth="1"/>
    <col min="15717" max="15717" width="12.42578125" style="103" customWidth="1"/>
    <col min="15718" max="15718" width="15.85546875" style="103" customWidth="1"/>
    <col min="15719" max="15719" width="22.85546875" style="103" customWidth="1"/>
    <col min="15720" max="15720" width="9.140625" style="103"/>
    <col min="15721" max="15721" width="3.42578125" style="103" customWidth="1"/>
    <col min="15722" max="15722" width="23" style="103" customWidth="1"/>
    <col min="15723" max="15723" width="7" style="103" customWidth="1"/>
    <col min="15724" max="15724" width="6.85546875" style="103" customWidth="1"/>
    <col min="15725" max="15725" width="27.42578125" style="103" bestFit="1" customWidth="1"/>
    <col min="15726" max="15726" width="22.85546875" style="103" bestFit="1" customWidth="1"/>
    <col min="15727" max="15727" width="14.85546875" style="103" customWidth="1"/>
    <col min="15728" max="15728" width="17.140625" style="103" customWidth="1"/>
    <col min="15729" max="15729" width="13.42578125" style="103" customWidth="1"/>
    <col min="15730" max="15730" width="12.42578125" style="103" customWidth="1"/>
    <col min="15731" max="15731" width="15.85546875" style="103" customWidth="1"/>
    <col min="15732" max="15732" width="22.85546875" style="103" customWidth="1"/>
    <col min="15733" max="15872" width="9.140625" style="103"/>
    <col min="15873" max="15873" width="3.42578125" style="103" customWidth="1"/>
    <col min="15874" max="15874" width="23" style="103" customWidth="1"/>
    <col min="15875" max="15875" width="7" style="103" customWidth="1"/>
    <col min="15876" max="15876" width="6.85546875" style="103" customWidth="1"/>
    <col min="15877" max="15877" width="27.42578125" style="103" bestFit="1" customWidth="1"/>
    <col min="15878" max="15878" width="22.85546875" style="103" bestFit="1" customWidth="1"/>
    <col min="15879" max="15879" width="14.85546875" style="103" customWidth="1"/>
    <col min="15880" max="15880" width="17.140625" style="103" customWidth="1"/>
    <col min="15881" max="15881" width="13.42578125" style="103" customWidth="1"/>
    <col min="15882" max="15882" width="12.42578125" style="103" customWidth="1"/>
    <col min="15883" max="15883" width="15.85546875" style="103" customWidth="1"/>
    <col min="15884" max="15884" width="22.85546875" style="103" customWidth="1"/>
    <col min="15885" max="15885" width="9.140625" style="103"/>
    <col min="15886" max="15886" width="3.42578125" style="103" customWidth="1"/>
    <col min="15887" max="15887" width="23" style="103" customWidth="1"/>
    <col min="15888" max="15888" width="7" style="103" customWidth="1"/>
    <col min="15889" max="15889" width="6.85546875" style="103" customWidth="1"/>
    <col min="15890" max="15890" width="27.42578125" style="103" bestFit="1" customWidth="1"/>
    <col min="15891" max="15891" width="22.85546875" style="103" bestFit="1" customWidth="1"/>
    <col min="15892" max="15892" width="14.85546875" style="103" customWidth="1"/>
    <col min="15893" max="15893" width="17.140625" style="103" customWidth="1"/>
    <col min="15894" max="15894" width="13.42578125" style="103" customWidth="1"/>
    <col min="15895" max="15895" width="12.42578125" style="103" customWidth="1"/>
    <col min="15896" max="15896" width="15.85546875" style="103" customWidth="1"/>
    <col min="15897" max="15897" width="22.85546875" style="103" customWidth="1"/>
    <col min="15898" max="15898" width="9.140625" style="103"/>
    <col min="15899" max="15899" width="3.42578125" style="103" customWidth="1"/>
    <col min="15900" max="15900" width="23" style="103" customWidth="1"/>
    <col min="15901" max="15901" width="7" style="103" customWidth="1"/>
    <col min="15902" max="15902" width="6.85546875" style="103" customWidth="1"/>
    <col min="15903" max="15903" width="27.42578125" style="103" bestFit="1" customWidth="1"/>
    <col min="15904" max="15904" width="22.85546875" style="103" bestFit="1" customWidth="1"/>
    <col min="15905" max="15905" width="14.85546875" style="103" customWidth="1"/>
    <col min="15906" max="15906" width="17.140625" style="103" customWidth="1"/>
    <col min="15907" max="15907" width="13.42578125" style="103" customWidth="1"/>
    <col min="15908" max="15908" width="12.42578125" style="103" customWidth="1"/>
    <col min="15909" max="15909" width="15.85546875" style="103" customWidth="1"/>
    <col min="15910" max="15910" width="22.85546875" style="103" customWidth="1"/>
    <col min="15911" max="15911" width="9.140625" style="103"/>
    <col min="15912" max="15912" width="3.42578125" style="103" customWidth="1"/>
    <col min="15913" max="15913" width="23" style="103" customWidth="1"/>
    <col min="15914" max="15914" width="7" style="103" customWidth="1"/>
    <col min="15915" max="15915" width="6.85546875" style="103" customWidth="1"/>
    <col min="15916" max="15916" width="27.42578125" style="103" bestFit="1" customWidth="1"/>
    <col min="15917" max="15917" width="22.85546875" style="103" bestFit="1" customWidth="1"/>
    <col min="15918" max="15918" width="14.85546875" style="103" customWidth="1"/>
    <col min="15919" max="15919" width="17.140625" style="103" customWidth="1"/>
    <col min="15920" max="15920" width="13.42578125" style="103" customWidth="1"/>
    <col min="15921" max="15921" width="12.42578125" style="103" customWidth="1"/>
    <col min="15922" max="15922" width="15.85546875" style="103" customWidth="1"/>
    <col min="15923" max="15923" width="22.85546875" style="103" customWidth="1"/>
    <col min="15924" max="15924" width="9.140625" style="103"/>
    <col min="15925" max="15925" width="3.42578125" style="103" customWidth="1"/>
    <col min="15926" max="15926" width="23" style="103" customWidth="1"/>
    <col min="15927" max="15927" width="7" style="103" customWidth="1"/>
    <col min="15928" max="15928" width="6.85546875" style="103" customWidth="1"/>
    <col min="15929" max="15929" width="27.42578125" style="103" bestFit="1" customWidth="1"/>
    <col min="15930" max="15930" width="22.85546875" style="103" bestFit="1" customWidth="1"/>
    <col min="15931" max="15931" width="14.85546875" style="103" customWidth="1"/>
    <col min="15932" max="15932" width="17.140625" style="103" customWidth="1"/>
    <col min="15933" max="15933" width="13.42578125" style="103" customWidth="1"/>
    <col min="15934" max="15934" width="12.42578125" style="103" customWidth="1"/>
    <col min="15935" max="15935" width="15.85546875" style="103" customWidth="1"/>
    <col min="15936" max="15936" width="22.85546875" style="103" customWidth="1"/>
    <col min="15937" max="15937" width="9.140625" style="103"/>
    <col min="15938" max="15938" width="3.42578125" style="103" customWidth="1"/>
    <col min="15939" max="15939" width="23" style="103" customWidth="1"/>
    <col min="15940" max="15940" width="7" style="103" customWidth="1"/>
    <col min="15941" max="15941" width="6.85546875" style="103" customWidth="1"/>
    <col min="15942" max="15942" width="27.42578125" style="103" bestFit="1" customWidth="1"/>
    <col min="15943" max="15943" width="22.85546875" style="103" bestFit="1" customWidth="1"/>
    <col min="15944" max="15944" width="14.85546875" style="103" customWidth="1"/>
    <col min="15945" max="15945" width="17.140625" style="103" customWidth="1"/>
    <col min="15946" max="15946" width="13.42578125" style="103" customWidth="1"/>
    <col min="15947" max="15947" width="12.42578125" style="103" customWidth="1"/>
    <col min="15948" max="15948" width="15.85546875" style="103" customWidth="1"/>
    <col min="15949" max="15949" width="22.85546875" style="103" customWidth="1"/>
    <col min="15950" max="15950" width="9.140625" style="103"/>
    <col min="15951" max="15951" width="3.42578125" style="103" customWidth="1"/>
    <col min="15952" max="15952" width="23" style="103" customWidth="1"/>
    <col min="15953" max="15953" width="7" style="103" customWidth="1"/>
    <col min="15954" max="15954" width="6.85546875" style="103" customWidth="1"/>
    <col min="15955" max="15955" width="27.42578125" style="103" bestFit="1" customWidth="1"/>
    <col min="15956" max="15956" width="22.85546875" style="103" bestFit="1" customWidth="1"/>
    <col min="15957" max="15957" width="14.85546875" style="103" customWidth="1"/>
    <col min="15958" max="15958" width="17.140625" style="103" customWidth="1"/>
    <col min="15959" max="15959" width="13.42578125" style="103" customWidth="1"/>
    <col min="15960" max="15960" width="12.42578125" style="103" customWidth="1"/>
    <col min="15961" max="15961" width="15.85546875" style="103" customWidth="1"/>
    <col min="15962" max="15962" width="22.85546875" style="103" customWidth="1"/>
    <col min="15963" max="15963" width="9.140625" style="103"/>
    <col min="15964" max="15964" width="3.42578125" style="103" customWidth="1"/>
    <col min="15965" max="15965" width="23" style="103" customWidth="1"/>
    <col min="15966" max="15966" width="7" style="103" customWidth="1"/>
    <col min="15967" max="15967" width="6.85546875" style="103" customWidth="1"/>
    <col min="15968" max="15968" width="27.42578125" style="103" bestFit="1" customWidth="1"/>
    <col min="15969" max="15969" width="22.85546875" style="103" bestFit="1" customWidth="1"/>
    <col min="15970" max="15970" width="14.85546875" style="103" customWidth="1"/>
    <col min="15971" max="15971" width="17.140625" style="103" customWidth="1"/>
    <col min="15972" max="15972" width="13.42578125" style="103" customWidth="1"/>
    <col min="15973" max="15973" width="12.42578125" style="103" customWidth="1"/>
    <col min="15974" max="15974" width="15.85546875" style="103" customWidth="1"/>
    <col min="15975" max="15975" width="22.85546875" style="103" customWidth="1"/>
    <col min="15976" max="15976" width="9.140625" style="103"/>
    <col min="15977" max="15977" width="3.42578125" style="103" customWidth="1"/>
    <col min="15978" max="15978" width="23" style="103" customWidth="1"/>
    <col min="15979" max="15979" width="7" style="103" customWidth="1"/>
    <col min="15980" max="15980" width="6.85546875" style="103" customWidth="1"/>
    <col min="15981" max="15981" width="27.42578125" style="103" bestFit="1" customWidth="1"/>
    <col min="15982" max="15982" width="22.85546875" style="103" bestFit="1" customWidth="1"/>
    <col min="15983" max="15983" width="14.85546875" style="103" customWidth="1"/>
    <col min="15984" max="15984" width="17.140625" style="103" customWidth="1"/>
    <col min="15985" max="15985" width="13.42578125" style="103" customWidth="1"/>
    <col min="15986" max="15986" width="12.42578125" style="103" customWidth="1"/>
    <col min="15987" max="15987" width="15.85546875" style="103" customWidth="1"/>
    <col min="15988" max="15988" width="22.85546875" style="103" customWidth="1"/>
    <col min="15989" max="16128" width="9.140625" style="103"/>
    <col min="16129" max="16129" width="3.42578125" style="103" customWidth="1"/>
    <col min="16130" max="16130" width="23" style="103" customWidth="1"/>
    <col min="16131" max="16131" width="7" style="103" customWidth="1"/>
    <col min="16132" max="16132" width="6.85546875" style="103" customWidth="1"/>
    <col min="16133" max="16133" width="27.42578125" style="103" bestFit="1" customWidth="1"/>
    <col min="16134" max="16134" width="22.85546875" style="103" bestFit="1" customWidth="1"/>
    <col min="16135" max="16135" width="14.85546875" style="103" customWidth="1"/>
    <col min="16136" max="16136" width="17.140625" style="103" customWidth="1"/>
    <col min="16137" max="16137" width="13.42578125" style="103" customWidth="1"/>
    <col min="16138" max="16138" width="12.42578125" style="103" customWidth="1"/>
    <col min="16139" max="16139" width="15.85546875" style="103" customWidth="1"/>
    <col min="16140" max="16140" width="22.85546875" style="103" customWidth="1"/>
    <col min="16141" max="16141" width="9.140625" style="103"/>
    <col min="16142" max="16142" width="3.42578125" style="103" customWidth="1"/>
    <col min="16143" max="16143" width="23" style="103" customWidth="1"/>
    <col min="16144" max="16144" width="7" style="103" customWidth="1"/>
    <col min="16145" max="16145" width="6.85546875" style="103" customWidth="1"/>
    <col min="16146" max="16146" width="27.42578125" style="103" bestFit="1" customWidth="1"/>
    <col min="16147" max="16147" width="22.85546875" style="103" bestFit="1" customWidth="1"/>
    <col min="16148" max="16148" width="14.85546875" style="103" customWidth="1"/>
    <col min="16149" max="16149" width="17.140625" style="103" customWidth="1"/>
    <col min="16150" max="16150" width="13.42578125" style="103" customWidth="1"/>
    <col min="16151" max="16151" width="12.42578125" style="103" customWidth="1"/>
    <col min="16152" max="16152" width="15.85546875" style="103" customWidth="1"/>
    <col min="16153" max="16153" width="22.85546875" style="103" customWidth="1"/>
    <col min="16154" max="16154" width="9.140625" style="103"/>
    <col min="16155" max="16155" width="3.42578125" style="103" customWidth="1"/>
    <col min="16156" max="16156" width="23" style="103" customWidth="1"/>
    <col min="16157" max="16157" width="7" style="103" customWidth="1"/>
    <col min="16158" max="16158" width="6.85546875" style="103" customWidth="1"/>
    <col min="16159" max="16159" width="27.42578125" style="103" bestFit="1" customWidth="1"/>
    <col min="16160" max="16160" width="22.85546875" style="103" bestFit="1" customWidth="1"/>
    <col min="16161" max="16161" width="14.85546875" style="103" customWidth="1"/>
    <col min="16162" max="16162" width="17.140625" style="103" customWidth="1"/>
    <col min="16163" max="16163" width="13.42578125" style="103" customWidth="1"/>
    <col min="16164" max="16164" width="12.42578125" style="103" customWidth="1"/>
    <col min="16165" max="16165" width="15.85546875" style="103" customWidth="1"/>
    <col min="16166" max="16166" width="22.85546875" style="103" customWidth="1"/>
    <col min="16167" max="16167" width="9.140625" style="103"/>
    <col min="16168" max="16168" width="3.42578125" style="103" customWidth="1"/>
    <col min="16169" max="16169" width="23" style="103" customWidth="1"/>
    <col min="16170" max="16170" width="7" style="103" customWidth="1"/>
    <col min="16171" max="16171" width="6.85546875" style="103" customWidth="1"/>
    <col min="16172" max="16172" width="27.42578125" style="103" bestFit="1" customWidth="1"/>
    <col min="16173" max="16173" width="22.85546875" style="103" bestFit="1" customWidth="1"/>
    <col min="16174" max="16174" width="14.85546875" style="103" customWidth="1"/>
    <col min="16175" max="16175" width="17.140625" style="103" customWidth="1"/>
    <col min="16176" max="16176" width="13.42578125" style="103" customWidth="1"/>
    <col min="16177" max="16177" width="12.42578125" style="103" customWidth="1"/>
    <col min="16178" max="16178" width="15.85546875" style="103" customWidth="1"/>
    <col min="16179" max="16179" width="22.85546875" style="103" customWidth="1"/>
    <col min="16180" max="16180" width="9.140625" style="103"/>
    <col min="16181" max="16181" width="3.42578125" style="103" customWidth="1"/>
    <col min="16182" max="16182" width="23" style="103" customWidth="1"/>
    <col min="16183" max="16183" width="7" style="103" customWidth="1"/>
    <col min="16184" max="16184" width="6.85546875" style="103" customWidth="1"/>
    <col min="16185" max="16185" width="27.42578125" style="103" bestFit="1" customWidth="1"/>
    <col min="16186" max="16186" width="22.85546875" style="103" bestFit="1" customWidth="1"/>
    <col min="16187" max="16187" width="14.85546875" style="103" customWidth="1"/>
    <col min="16188" max="16188" width="17.140625" style="103" customWidth="1"/>
    <col min="16189" max="16189" width="13.42578125" style="103" customWidth="1"/>
    <col min="16190" max="16190" width="12.42578125" style="103" customWidth="1"/>
    <col min="16191" max="16191" width="15.85546875" style="103" customWidth="1"/>
    <col min="16192" max="16192" width="22.85546875" style="103" customWidth="1"/>
    <col min="16193" max="16193" width="9.140625" style="103"/>
    <col min="16194" max="16194" width="3.42578125" style="103" customWidth="1"/>
    <col min="16195" max="16195" width="23" style="103" customWidth="1"/>
    <col min="16196" max="16196" width="7" style="103" customWidth="1"/>
    <col min="16197" max="16197" width="6.85546875" style="103" customWidth="1"/>
    <col min="16198" max="16198" width="27.42578125" style="103" bestFit="1" customWidth="1"/>
    <col min="16199" max="16199" width="22.85546875" style="103" bestFit="1" customWidth="1"/>
    <col min="16200" max="16200" width="14.85546875" style="103" customWidth="1"/>
    <col min="16201" max="16201" width="17.140625" style="103" customWidth="1"/>
    <col min="16202" max="16202" width="13.42578125" style="103" customWidth="1"/>
    <col min="16203" max="16203" width="12.42578125" style="103" customWidth="1"/>
    <col min="16204" max="16204" width="15.85546875" style="103" customWidth="1"/>
    <col min="16205" max="16205" width="22.85546875" style="103" customWidth="1"/>
    <col min="16206" max="16206" width="9.140625" style="103"/>
    <col min="16207" max="16207" width="3.42578125" style="103" customWidth="1"/>
    <col min="16208" max="16208" width="23" style="103" customWidth="1"/>
    <col min="16209" max="16209" width="7" style="103" customWidth="1"/>
    <col min="16210" max="16210" width="6.85546875" style="103" customWidth="1"/>
    <col min="16211" max="16211" width="27.42578125" style="103" bestFit="1" customWidth="1"/>
    <col min="16212" max="16212" width="22.85546875" style="103" bestFit="1" customWidth="1"/>
    <col min="16213" max="16213" width="14.85546875" style="103" customWidth="1"/>
    <col min="16214" max="16214" width="17.140625" style="103" customWidth="1"/>
    <col min="16215" max="16215" width="13.42578125" style="103" customWidth="1"/>
    <col min="16216" max="16216" width="12.42578125" style="103" customWidth="1"/>
    <col min="16217" max="16217" width="15.85546875" style="103" customWidth="1"/>
    <col min="16218" max="16218" width="22.85546875" style="103" customWidth="1"/>
    <col min="16219" max="16219" width="9.140625" style="103"/>
    <col min="16220" max="16220" width="3.42578125" style="103" customWidth="1"/>
    <col min="16221" max="16221" width="23" style="103" customWidth="1"/>
    <col min="16222" max="16222" width="7" style="103" customWidth="1"/>
    <col min="16223" max="16223" width="6.85546875" style="103" customWidth="1"/>
    <col min="16224" max="16224" width="27.42578125" style="103" bestFit="1" customWidth="1"/>
    <col min="16225" max="16225" width="22.85546875" style="103" bestFit="1" customWidth="1"/>
    <col min="16226" max="16226" width="14.85546875" style="103" customWidth="1"/>
    <col min="16227" max="16227" width="17.140625" style="103" customWidth="1"/>
    <col min="16228" max="16228" width="13.42578125" style="103" customWidth="1"/>
    <col min="16229" max="16229" width="12.42578125" style="103" customWidth="1"/>
    <col min="16230" max="16230" width="15.85546875" style="103" customWidth="1"/>
    <col min="16231" max="16231" width="22.85546875" style="103" customWidth="1"/>
    <col min="16232" max="16232" width="9.140625" style="103"/>
    <col min="16233" max="16233" width="3.42578125" style="103" customWidth="1"/>
    <col min="16234" max="16234" width="23" style="103" customWidth="1"/>
    <col min="16235" max="16235" width="7" style="103" customWidth="1"/>
    <col min="16236" max="16236" width="6.85546875" style="103" customWidth="1"/>
    <col min="16237" max="16237" width="27.42578125" style="103" bestFit="1" customWidth="1"/>
    <col min="16238" max="16238" width="22.85546875" style="103" bestFit="1" customWidth="1"/>
    <col min="16239" max="16239" width="14.85546875" style="103" customWidth="1"/>
    <col min="16240" max="16240" width="17.140625" style="103" customWidth="1"/>
    <col min="16241" max="16241" width="13.42578125" style="103" customWidth="1"/>
    <col min="16242" max="16242" width="12.42578125" style="103" customWidth="1"/>
    <col min="16243" max="16243" width="15.85546875" style="103" customWidth="1"/>
    <col min="16244" max="16244" width="22.85546875" style="103" customWidth="1"/>
    <col min="16245" max="16384" width="9.140625" style="103"/>
  </cols>
  <sheetData>
    <row r="1" spans="1:116" ht="12.75" x14ac:dyDescent="0.2">
      <c r="A1" s="100" t="s">
        <v>8</v>
      </c>
      <c r="B1" s="101"/>
      <c r="N1" s="100" t="s">
        <v>8</v>
      </c>
      <c r="O1" s="101"/>
      <c r="AA1" s="100" t="s">
        <v>8</v>
      </c>
      <c r="AB1" s="101"/>
      <c r="AN1" s="100" t="s">
        <v>8</v>
      </c>
      <c r="AO1" s="101"/>
      <c r="BA1" s="100" t="s">
        <v>8</v>
      </c>
      <c r="BB1" s="101"/>
      <c r="BN1" s="100" t="s">
        <v>8</v>
      </c>
      <c r="BO1" s="101"/>
      <c r="CA1" s="100" t="s">
        <v>8</v>
      </c>
      <c r="CB1" s="101"/>
      <c r="CN1" s="100" t="s">
        <v>8</v>
      </c>
      <c r="CO1" s="101"/>
      <c r="DA1" s="100" t="s">
        <v>8</v>
      </c>
      <c r="DB1" s="101"/>
    </row>
    <row r="2" spans="1:116" x14ac:dyDescent="0.2">
      <c r="A2" s="101"/>
      <c r="B2" s="101"/>
      <c r="I2" s="104" t="s">
        <v>64</v>
      </c>
      <c r="N2" s="101"/>
      <c r="O2" s="101"/>
      <c r="V2" s="104" t="s">
        <v>64</v>
      </c>
      <c r="AA2" s="101"/>
      <c r="AB2" s="101"/>
      <c r="AI2" s="104" t="s">
        <v>64</v>
      </c>
      <c r="AN2" s="101"/>
      <c r="AO2" s="101"/>
      <c r="AV2" s="104" t="s">
        <v>64</v>
      </c>
      <c r="BA2" s="101"/>
      <c r="BB2" s="101"/>
      <c r="BI2" s="104" t="s">
        <v>64</v>
      </c>
      <c r="BN2" s="101"/>
      <c r="BO2" s="101"/>
      <c r="BV2" s="104" t="s">
        <v>64</v>
      </c>
      <c r="CA2" s="101"/>
      <c r="CB2" s="101"/>
      <c r="CI2" s="104" t="s">
        <v>64</v>
      </c>
      <c r="CN2" s="101"/>
      <c r="CO2" s="101"/>
      <c r="CV2" s="104" t="s">
        <v>64</v>
      </c>
      <c r="DA2" s="101"/>
      <c r="DB2" s="101"/>
      <c r="DI2" s="104" t="s">
        <v>64</v>
      </c>
    </row>
    <row r="3" spans="1:116" ht="12.75" customHeight="1" x14ac:dyDescent="0.2">
      <c r="A3" s="316" t="s">
        <v>9</v>
      </c>
      <c r="B3" s="317"/>
      <c r="C3" s="314" t="s">
        <v>75</v>
      </c>
      <c r="D3" s="315"/>
      <c r="E3" s="206"/>
      <c r="F3" s="106" t="s">
        <v>10</v>
      </c>
      <c r="G3" s="107">
        <v>43147</v>
      </c>
      <c r="I3" s="104">
        <f>C7*1%</f>
        <v>714.26</v>
      </c>
      <c r="N3" s="316" t="s">
        <v>9</v>
      </c>
      <c r="O3" s="317"/>
      <c r="P3" s="314" t="s">
        <v>75</v>
      </c>
      <c r="Q3" s="315"/>
      <c r="R3" s="105"/>
      <c r="S3" s="106" t="s">
        <v>10</v>
      </c>
      <c r="T3" s="107">
        <v>43147</v>
      </c>
      <c r="V3" s="104">
        <f>P7*1%</f>
        <v>563.19000000000005</v>
      </c>
      <c r="AA3" s="316" t="s">
        <v>9</v>
      </c>
      <c r="AB3" s="317"/>
      <c r="AC3" s="314" t="s">
        <v>75</v>
      </c>
      <c r="AD3" s="315"/>
      <c r="AE3" s="105"/>
      <c r="AF3" s="106" t="s">
        <v>10</v>
      </c>
      <c r="AG3" s="107">
        <v>43147</v>
      </c>
      <c r="AI3" s="104">
        <f>AC7*1%</f>
        <v>88.95</v>
      </c>
      <c r="AN3" s="316" t="s">
        <v>9</v>
      </c>
      <c r="AO3" s="317"/>
      <c r="AP3" s="314" t="s">
        <v>75</v>
      </c>
      <c r="AQ3" s="315"/>
      <c r="AR3" s="105"/>
      <c r="AS3" s="106" t="s">
        <v>10</v>
      </c>
      <c r="AT3" s="107">
        <v>43147</v>
      </c>
      <c r="AV3" s="104">
        <f>AP7*1%</f>
        <v>35.42</v>
      </c>
      <c r="BA3" s="316" t="s">
        <v>9</v>
      </c>
      <c r="BB3" s="317"/>
      <c r="BC3" s="314" t="s">
        <v>75</v>
      </c>
      <c r="BD3" s="315"/>
      <c r="BE3" s="105"/>
      <c r="BF3" s="106" t="s">
        <v>10</v>
      </c>
      <c r="BG3" s="107">
        <v>43147</v>
      </c>
      <c r="BI3" s="104">
        <f>BC7*1%</f>
        <v>0.25</v>
      </c>
      <c r="BN3" s="316" t="s">
        <v>9</v>
      </c>
      <c r="BO3" s="317"/>
      <c r="BP3" s="314" t="s">
        <v>75</v>
      </c>
      <c r="BQ3" s="315"/>
      <c r="BR3" s="105"/>
      <c r="BS3" s="106" t="s">
        <v>10</v>
      </c>
      <c r="BT3" s="107">
        <v>43147</v>
      </c>
      <c r="BV3" s="104">
        <f>BP7*1%</f>
        <v>2.65</v>
      </c>
      <c r="CA3" s="316" t="s">
        <v>9</v>
      </c>
      <c r="CB3" s="317"/>
      <c r="CC3" s="314" t="s">
        <v>75</v>
      </c>
      <c r="CD3" s="315"/>
      <c r="CE3" s="105"/>
      <c r="CF3" s="106" t="s">
        <v>10</v>
      </c>
      <c r="CG3" s="107">
        <v>43147</v>
      </c>
      <c r="CI3" s="104">
        <f>CC7*1%</f>
        <v>22.87</v>
      </c>
      <c r="CN3" s="316" t="s">
        <v>9</v>
      </c>
      <c r="CO3" s="317"/>
      <c r="CP3" s="314" t="s">
        <v>75</v>
      </c>
      <c r="CQ3" s="315"/>
      <c r="CR3" s="105"/>
      <c r="CS3" s="106" t="s">
        <v>10</v>
      </c>
      <c r="CT3" s="107">
        <v>43147</v>
      </c>
      <c r="CV3" s="104">
        <f>CP7*1%</f>
        <v>0.70000000000000007</v>
      </c>
      <c r="DA3" s="316" t="s">
        <v>9</v>
      </c>
      <c r="DB3" s="317"/>
      <c r="DC3" s="314" t="s">
        <v>75</v>
      </c>
      <c r="DD3" s="315"/>
      <c r="DE3" s="105"/>
      <c r="DF3" s="106" t="s">
        <v>10</v>
      </c>
      <c r="DG3" s="107">
        <v>43147</v>
      </c>
      <c r="DI3" s="104">
        <f>DC7*1%</f>
        <v>0.1</v>
      </c>
    </row>
    <row r="4" spans="1:116" ht="12.75" customHeight="1" x14ac:dyDescent="0.2">
      <c r="A4" s="318" t="s">
        <v>11</v>
      </c>
      <c r="B4" s="319"/>
      <c r="C4" s="320" t="s">
        <v>230</v>
      </c>
      <c r="D4" s="321"/>
      <c r="E4" s="206"/>
      <c r="F4" s="108"/>
      <c r="G4" s="108"/>
      <c r="N4" s="318" t="s">
        <v>11</v>
      </c>
      <c r="O4" s="319"/>
      <c r="P4" s="320" t="s">
        <v>230</v>
      </c>
      <c r="Q4" s="321"/>
      <c r="R4" s="105"/>
      <c r="S4" s="108"/>
      <c r="T4" s="108"/>
      <c r="AA4" s="318" t="s">
        <v>11</v>
      </c>
      <c r="AB4" s="319"/>
      <c r="AC4" s="320" t="s">
        <v>231</v>
      </c>
      <c r="AD4" s="321"/>
      <c r="AE4" s="105"/>
      <c r="AF4" s="108"/>
      <c r="AG4" s="108"/>
      <c r="AN4" s="318" t="s">
        <v>11</v>
      </c>
      <c r="AO4" s="319"/>
      <c r="AP4" s="320" t="s">
        <v>231</v>
      </c>
      <c r="AQ4" s="321"/>
      <c r="AR4" s="105"/>
      <c r="AS4" s="108"/>
      <c r="AT4" s="108"/>
      <c r="BA4" s="318" t="s">
        <v>11</v>
      </c>
      <c r="BB4" s="319"/>
      <c r="BC4" s="320" t="s">
        <v>231</v>
      </c>
      <c r="BD4" s="321"/>
      <c r="BE4" s="105"/>
      <c r="BF4" s="108"/>
      <c r="BG4" s="108"/>
      <c r="BN4" s="318" t="s">
        <v>11</v>
      </c>
      <c r="BO4" s="319"/>
      <c r="BP4" s="320" t="s">
        <v>231</v>
      </c>
      <c r="BQ4" s="321"/>
      <c r="BR4" s="105"/>
      <c r="BS4" s="108"/>
      <c r="BT4" s="108"/>
      <c r="CA4" s="318" t="s">
        <v>11</v>
      </c>
      <c r="CB4" s="319"/>
      <c r="CC4" s="320" t="s">
        <v>231</v>
      </c>
      <c r="CD4" s="321"/>
      <c r="CE4" s="105"/>
      <c r="CF4" s="108"/>
      <c r="CG4" s="108"/>
      <c r="CN4" s="318" t="s">
        <v>11</v>
      </c>
      <c r="CO4" s="319"/>
      <c r="CP4" s="320" t="s">
        <v>231</v>
      </c>
      <c r="CQ4" s="321"/>
      <c r="CR4" s="105"/>
      <c r="CS4" s="108"/>
      <c r="CT4" s="108"/>
      <c r="DA4" s="318" t="s">
        <v>11</v>
      </c>
      <c r="DB4" s="319"/>
      <c r="DC4" s="320" t="s">
        <v>231</v>
      </c>
      <c r="DD4" s="321"/>
      <c r="DE4" s="105"/>
      <c r="DF4" s="108"/>
      <c r="DG4" s="108"/>
    </row>
    <row r="5" spans="1:116" ht="25.15" customHeight="1" thickBot="1" x14ac:dyDescent="0.25">
      <c r="A5" s="316" t="s">
        <v>12</v>
      </c>
      <c r="B5" s="317"/>
      <c r="C5" s="329" t="s">
        <v>172</v>
      </c>
      <c r="D5" s="330"/>
      <c r="E5" s="207"/>
      <c r="F5" s="108"/>
      <c r="G5" s="108"/>
      <c r="N5" s="316" t="s">
        <v>12</v>
      </c>
      <c r="O5" s="317"/>
      <c r="P5" s="322" t="s">
        <v>173</v>
      </c>
      <c r="Q5" s="323"/>
      <c r="R5" s="109"/>
      <c r="S5" s="108"/>
      <c r="T5" s="108"/>
      <c r="AA5" s="316" t="s">
        <v>12</v>
      </c>
      <c r="AB5" s="317"/>
      <c r="AC5" s="322" t="s">
        <v>174</v>
      </c>
      <c r="AD5" s="323"/>
      <c r="AE5" s="109"/>
      <c r="AF5" s="108"/>
      <c r="AG5" s="108"/>
      <c r="AN5" s="316" t="s">
        <v>12</v>
      </c>
      <c r="AO5" s="317"/>
      <c r="AP5" s="322" t="s">
        <v>175</v>
      </c>
      <c r="AQ5" s="323"/>
      <c r="AR5" s="109"/>
      <c r="AS5" s="108"/>
      <c r="AT5" s="108"/>
      <c r="BA5" s="316" t="s">
        <v>12</v>
      </c>
      <c r="BB5" s="317"/>
      <c r="BC5" s="322" t="s">
        <v>176</v>
      </c>
      <c r="BD5" s="323"/>
      <c r="BE5" s="109"/>
      <c r="BF5" s="108"/>
      <c r="BG5" s="108"/>
      <c r="BN5" s="316" t="s">
        <v>12</v>
      </c>
      <c r="BO5" s="317"/>
      <c r="BP5" s="322" t="s">
        <v>177</v>
      </c>
      <c r="BQ5" s="323"/>
      <c r="BR5" s="109"/>
      <c r="BS5" s="108"/>
      <c r="BT5" s="108"/>
      <c r="CA5" s="316" t="s">
        <v>12</v>
      </c>
      <c r="CB5" s="317"/>
      <c r="CC5" s="322" t="s">
        <v>178</v>
      </c>
      <c r="CD5" s="323"/>
      <c r="CE5" s="109"/>
      <c r="CF5" s="108"/>
      <c r="CG5" s="108"/>
      <c r="CN5" s="316" t="s">
        <v>12</v>
      </c>
      <c r="CO5" s="317"/>
      <c r="CP5" s="322" t="s">
        <v>179</v>
      </c>
      <c r="CQ5" s="323"/>
      <c r="CR5" s="109"/>
      <c r="CS5" s="108"/>
      <c r="CT5" s="108"/>
      <c r="DA5" s="316" t="s">
        <v>12</v>
      </c>
      <c r="DB5" s="317"/>
      <c r="DC5" s="322" t="s">
        <v>232</v>
      </c>
      <c r="DD5" s="323"/>
      <c r="DE5" s="109"/>
      <c r="DF5" s="108"/>
      <c r="DG5" s="108"/>
    </row>
    <row r="6" spans="1:116" ht="42" customHeight="1" thickBot="1" x14ac:dyDescent="0.25">
      <c r="A6" s="324" t="s">
        <v>65</v>
      </c>
      <c r="B6" s="325"/>
      <c r="C6" s="326">
        <f>P6+AC6+AP6+BC6+BP6+CC6+CP6+DC6</f>
        <v>71413</v>
      </c>
      <c r="D6" s="327"/>
      <c r="E6" s="206"/>
      <c r="F6" s="110" t="s">
        <v>66</v>
      </c>
      <c r="G6" s="111">
        <v>765</v>
      </c>
      <c r="N6" s="324" t="s">
        <v>65</v>
      </c>
      <c r="O6" s="325"/>
      <c r="P6" s="326">
        <v>56319</v>
      </c>
      <c r="Q6" s="327"/>
      <c r="R6" s="105"/>
      <c r="S6" s="110" t="s">
        <v>66</v>
      </c>
      <c r="T6" s="111">
        <v>0.2</v>
      </c>
      <c r="AA6" s="324" t="s">
        <v>65</v>
      </c>
      <c r="AB6" s="325"/>
      <c r="AC6" s="328">
        <v>8895</v>
      </c>
      <c r="AD6" s="327"/>
      <c r="AE6" s="105"/>
      <c r="AF6" s="110" t="s">
        <v>66</v>
      </c>
      <c r="AG6" s="111">
        <v>0</v>
      </c>
      <c r="AN6" s="324" t="s">
        <v>65</v>
      </c>
      <c r="AO6" s="325"/>
      <c r="AP6" s="328">
        <v>3542</v>
      </c>
      <c r="AQ6" s="327"/>
      <c r="AR6" s="105"/>
      <c r="AS6" s="110" t="s">
        <v>66</v>
      </c>
      <c r="AT6" s="111">
        <v>1.1399999999999999</v>
      </c>
      <c r="BA6" s="324" t="s">
        <v>65</v>
      </c>
      <c r="BB6" s="325"/>
      <c r="BC6" s="328">
        <v>25</v>
      </c>
      <c r="BD6" s="327"/>
      <c r="BE6" s="105"/>
      <c r="BF6" s="110" t="s">
        <v>66</v>
      </c>
      <c r="BG6" s="111">
        <v>0</v>
      </c>
      <c r="BN6" s="324" t="s">
        <v>65</v>
      </c>
      <c r="BO6" s="325"/>
      <c r="BP6" s="328">
        <v>265</v>
      </c>
      <c r="BQ6" s="327"/>
      <c r="BR6" s="105"/>
      <c r="BS6" s="110" t="s">
        <v>66</v>
      </c>
      <c r="BT6" s="111">
        <v>0</v>
      </c>
      <c r="CA6" s="324" t="s">
        <v>65</v>
      </c>
      <c r="CB6" s="325"/>
      <c r="CC6" s="328">
        <v>2287</v>
      </c>
      <c r="CD6" s="327"/>
      <c r="CE6" s="105"/>
      <c r="CF6" s="110" t="s">
        <v>66</v>
      </c>
      <c r="CG6" s="111">
        <v>759.12</v>
      </c>
      <c r="CN6" s="324" t="s">
        <v>65</v>
      </c>
      <c r="CO6" s="325"/>
      <c r="CP6" s="328">
        <v>70</v>
      </c>
      <c r="CQ6" s="327"/>
      <c r="CR6" s="105"/>
      <c r="CS6" s="110" t="s">
        <v>66</v>
      </c>
      <c r="CT6" s="111">
        <v>0</v>
      </c>
      <c r="DA6" s="324" t="s">
        <v>65</v>
      </c>
      <c r="DB6" s="325"/>
      <c r="DC6" s="328">
        <v>10</v>
      </c>
      <c r="DD6" s="327"/>
      <c r="DE6" s="105"/>
      <c r="DF6" s="110" t="s">
        <v>66</v>
      </c>
      <c r="DG6" s="111">
        <v>0</v>
      </c>
    </row>
    <row r="7" spans="1:116" ht="52.5" customHeight="1" thickBot="1" x14ac:dyDescent="0.25">
      <c r="A7" s="324" t="s">
        <v>67</v>
      </c>
      <c r="B7" s="334"/>
      <c r="C7" s="326">
        <v>71426</v>
      </c>
      <c r="D7" s="327"/>
      <c r="E7" s="208"/>
      <c r="F7" s="331" t="s">
        <v>180</v>
      </c>
      <c r="G7" s="332"/>
      <c r="H7" s="332"/>
      <c r="I7" s="332"/>
      <c r="J7" s="333"/>
      <c r="K7" s="65" t="s">
        <v>13</v>
      </c>
      <c r="N7" s="324" t="s">
        <v>67</v>
      </c>
      <c r="O7" s="334"/>
      <c r="P7" s="337">
        <v>56319</v>
      </c>
      <c r="Q7" s="336"/>
      <c r="R7" s="112"/>
      <c r="S7" s="331" t="s">
        <v>180</v>
      </c>
      <c r="T7" s="332"/>
      <c r="U7" s="332"/>
      <c r="V7" s="332"/>
      <c r="W7" s="333"/>
      <c r="X7" s="65" t="s">
        <v>13</v>
      </c>
      <c r="AA7" s="324" t="s">
        <v>67</v>
      </c>
      <c r="AB7" s="334"/>
      <c r="AC7" s="335">
        <v>8895</v>
      </c>
      <c r="AD7" s="336"/>
      <c r="AE7" s="112"/>
      <c r="AF7" s="331" t="s">
        <v>180</v>
      </c>
      <c r="AG7" s="332"/>
      <c r="AH7" s="332"/>
      <c r="AI7" s="332"/>
      <c r="AJ7" s="333"/>
      <c r="AK7" s="65" t="s">
        <v>13</v>
      </c>
      <c r="AN7" s="324" t="s">
        <v>67</v>
      </c>
      <c r="AO7" s="334"/>
      <c r="AP7" s="335">
        <v>3542</v>
      </c>
      <c r="AQ7" s="336"/>
      <c r="AR7" s="112"/>
      <c r="AS7" s="331" t="s">
        <v>180</v>
      </c>
      <c r="AT7" s="332"/>
      <c r="AU7" s="332"/>
      <c r="AV7" s="332"/>
      <c r="AW7" s="333"/>
      <c r="AX7" s="65" t="s">
        <v>13</v>
      </c>
      <c r="BA7" s="324" t="s">
        <v>67</v>
      </c>
      <c r="BB7" s="334"/>
      <c r="BC7" s="335">
        <v>25</v>
      </c>
      <c r="BD7" s="336"/>
      <c r="BE7" s="112"/>
      <c r="BF7" s="331" t="s">
        <v>180</v>
      </c>
      <c r="BG7" s="332"/>
      <c r="BH7" s="332"/>
      <c r="BI7" s="332"/>
      <c r="BJ7" s="333"/>
      <c r="BK7" s="65" t="s">
        <v>13</v>
      </c>
      <c r="BN7" s="324" t="s">
        <v>67</v>
      </c>
      <c r="BO7" s="334"/>
      <c r="BP7" s="335">
        <v>265</v>
      </c>
      <c r="BQ7" s="336"/>
      <c r="BR7" s="112"/>
      <c r="BS7" s="331" t="s">
        <v>180</v>
      </c>
      <c r="BT7" s="332"/>
      <c r="BU7" s="332"/>
      <c r="BV7" s="332"/>
      <c r="BW7" s="333"/>
      <c r="BX7" s="65" t="s">
        <v>13</v>
      </c>
      <c r="CA7" s="324" t="s">
        <v>67</v>
      </c>
      <c r="CB7" s="334"/>
      <c r="CC7" s="335">
        <v>2287</v>
      </c>
      <c r="CD7" s="336"/>
      <c r="CE7" s="112"/>
      <c r="CF7" s="331" t="s">
        <v>180</v>
      </c>
      <c r="CG7" s="332"/>
      <c r="CH7" s="332"/>
      <c r="CI7" s="332"/>
      <c r="CJ7" s="333"/>
      <c r="CK7" s="65" t="s">
        <v>13</v>
      </c>
      <c r="CN7" s="324" t="s">
        <v>67</v>
      </c>
      <c r="CO7" s="334"/>
      <c r="CP7" s="335">
        <v>70</v>
      </c>
      <c r="CQ7" s="336"/>
      <c r="CR7" s="112"/>
      <c r="CS7" s="331" t="s">
        <v>180</v>
      </c>
      <c r="CT7" s="332"/>
      <c r="CU7" s="332"/>
      <c r="CV7" s="332"/>
      <c r="CW7" s="333"/>
      <c r="CX7" s="65" t="s">
        <v>13</v>
      </c>
      <c r="DA7" s="324" t="s">
        <v>67</v>
      </c>
      <c r="DB7" s="334"/>
      <c r="DC7" s="335">
        <v>10</v>
      </c>
      <c r="DD7" s="336"/>
      <c r="DE7" s="112"/>
      <c r="DF7" s="331" t="s">
        <v>180</v>
      </c>
      <c r="DG7" s="332"/>
      <c r="DH7" s="332"/>
      <c r="DI7" s="332"/>
      <c r="DJ7" s="333"/>
      <c r="DK7" s="65" t="s">
        <v>13</v>
      </c>
    </row>
    <row r="8" spans="1:116" ht="20.100000000000001" customHeight="1" thickBot="1" x14ac:dyDescent="0.25">
      <c r="A8" s="324" t="s">
        <v>181</v>
      </c>
      <c r="B8" s="317"/>
      <c r="C8" s="338" t="s">
        <v>15</v>
      </c>
      <c r="D8" s="339"/>
      <c r="E8" s="209" t="s">
        <v>16</v>
      </c>
      <c r="F8" s="114" t="s">
        <v>17</v>
      </c>
      <c r="N8" s="324" t="s">
        <v>181</v>
      </c>
      <c r="O8" s="317"/>
      <c r="P8" s="338" t="s">
        <v>15</v>
      </c>
      <c r="Q8" s="339"/>
      <c r="R8" s="113" t="s">
        <v>16</v>
      </c>
      <c r="S8" s="114" t="s">
        <v>17</v>
      </c>
      <c r="AA8" s="324" t="s">
        <v>181</v>
      </c>
      <c r="AB8" s="317"/>
      <c r="AC8" s="338" t="s">
        <v>15</v>
      </c>
      <c r="AD8" s="339"/>
      <c r="AE8" s="113" t="s">
        <v>16</v>
      </c>
      <c r="AF8" s="114" t="s">
        <v>17</v>
      </c>
      <c r="AN8" s="324" t="s">
        <v>181</v>
      </c>
      <c r="AO8" s="317"/>
      <c r="AP8" s="338" t="s">
        <v>15</v>
      </c>
      <c r="AQ8" s="339"/>
      <c r="AR8" s="113" t="s">
        <v>16</v>
      </c>
      <c r="AS8" s="114" t="s">
        <v>17</v>
      </c>
      <c r="BA8" s="324" t="s">
        <v>181</v>
      </c>
      <c r="BB8" s="317"/>
      <c r="BC8" s="338" t="s">
        <v>15</v>
      </c>
      <c r="BD8" s="339"/>
      <c r="BE8" s="113" t="s">
        <v>16</v>
      </c>
      <c r="BF8" s="114" t="s">
        <v>17</v>
      </c>
      <c r="BN8" s="324" t="s">
        <v>181</v>
      </c>
      <c r="BO8" s="317"/>
      <c r="BP8" s="338" t="s">
        <v>15</v>
      </c>
      <c r="BQ8" s="339"/>
      <c r="BR8" s="113" t="s">
        <v>16</v>
      </c>
      <c r="BS8" s="114" t="s">
        <v>17</v>
      </c>
      <c r="CA8" s="324" t="s">
        <v>181</v>
      </c>
      <c r="CB8" s="317"/>
      <c r="CC8" s="338" t="s">
        <v>15</v>
      </c>
      <c r="CD8" s="339"/>
      <c r="CE8" s="113" t="s">
        <v>16</v>
      </c>
      <c r="CF8" s="114" t="s">
        <v>17</v>
      </c>
      <c r="CN8" s="324" t="s">
        <v>181</v>
      </c>
      <c r="CO8" s="317"/>
      <c r="CP8" s="338" t="s">
        <v>15</v>
      </c>
      <c r="CQ8" s="339"/>
      <c r="CR8" s="113" t="s">
        <v>16</v>
      </c>
      <c r="CS8" s="114" t="s">
        <v>17</v>
      </c>
      <c r="DA8" s="324" t="s">
        <v>181</v>
      </c>
      <c r="DB8" s="317"/>
      <c r="DC8" s="338" t="s">
        <v>15</v>
      </c>
      <c r="DD8" s="339"/>
      <c r="DE8" s="113" t="s">
        <v>16</v>
      </c>
      <c r="DF8" s="114" t="s">
        <v>17</v>
      </c>
    </row>
    <row r="9" spans="1:116" ht="14.25" customHeight="1" thickBot="1" x14ac:dyDescent="0.25">
      <c r="A9" s="324" t="s">
        <v>182</v>
      </c>
      <c r="B9" s="325"/>
      <c r="C9" s="340">
        <f>SUM(C14:C118)</f>
        <v>714.26</v>
      </c>
      <c r="D9" s="341"/>
      <c r="E9" s="210"/>
      <c r="F9" s="116"/>
      <c r="N9" s="324" t="s">
        <v>182</v>
      </c>
      <c r="O9" s="325"/>
      <c r="P9" s="340">
        <f>SUM(P14:P118)</f>
        <v>563.19000000000017</v>
      </c>
      <c r="Q9" s="341"/>
      <c r="R9" s="115"/>
      <c r="S9" s="116"/>
      <c r="AA9" s="324" t="s">
        <v>182</v>
      </c>
      <c r="AB9" s="325"/>
      <c r="AC9" s="340">
        <v>90</v>
      </c>
      <c r="AD9" s="341"/>
      <c r="AE9" s="115"/>
      <c r="AF9" s="116"/>
      <c r="AN9" s="324" t="s">
        <v>182</v>
      </c>
      <c r="AO9" s="325"/>
      <c r="AP9" s="340">
        <f>SUM(AP14:AP118)</f>
        <v>35.420000000000009</v>
      </c>
      <c r="AQ9" s="341"/>
      <c r="AR9" s="115"/>
      <c r="AS9" s="116"/>
      <c r="BA9" s="324" t="s">
        <v>182</v>
      </c>
      <c r="BB9" s="325"/>
      <c r="BC9" s="340">
        <v>6</v>
      </c>
      <c r="BD9" s="341"/>
      <c r="BE9" s="115"/>
      <c r="BF9" s="116"/>
      <c r="BN9" s="324" t="s">
        <v>182</v>
      </c>
      <c r="BO9" s="325"/>
      <c r="BP9" s="340">
        <v>6</v>
      </c>
      <c r="BQ9" s="341"/>
      <c r="BR9" s="115"/>
      <c r="BS9" s="116"/>
      <c r="CA9" s="324" t="s">
        <v>182</v>
      </c>
      <c r="CB9" s="325"/>
      <c r="CC9" s="340">
        <v>25</v>
      </c>
      <c r="CD9" s="341"/>
      <c r="CE9" s="115"/>
      <c r="CF9" s="116"/>
      <c r="CN9" s="324" t="s">
        <v>182</v>
      </c>
      <c r="CO9" s="325"/>
      <c r="CP9" s="340">
        <v>6</v>
      </c>
      <c r="CQ9" s="341"/>
      <c r="CR9" s="115"/>
      <c r="CS9" s="116"/>
      <c r="DA9" s="324" t="s">
        <v>182</v>
      </c>
      <c r="DB9" s="325"/>
      <c r="DC9" s="340">
        <v>6</v>
      </c>
      <c r="DD9" s="341"/>
      <c r="DE9" s="115"/>
      <c r="DF9" s="116"/>
    </row>
    <row r="10" spans="1:116" ht="14.25" customHeight="1" thickBot="1" x14ac:dyDescent="0.25">
      <c r="A10" s="324" t="s">
        <v>18</v>
      </c>
      <c r="B10" s="325"/>
      <c r="C10" s="342">
        <f>(P10+AC10+AP10+BC10+BP10+CC10+CP10+DC10)</f>
        <v>206</v>
      </c>
      <c r="D10" s="343"/>
      <c r="E10" s="211"/>
      <c r="F10" s="118"/>
      <c r="N10" s="324" t="s">
        <v>18</v>
      </c>
      <c r="O10" s="325"/>
      <c r="P10" s="342">
        <f>(Q14+Q18+Q23+Q24+Q30+Q67+Q88+Q94+Q97+Q99+Q119+Q135+Q148)</f>
        <v>101</v>
      </c>
      <c r="Q10" s="343"/>
      <c r="R10" s="117"/>
      <c r="S10" s="118"/>
      <c r="AA10" s="324" t="s">
        <v>18</v>
      </c>
      <c r="AB10" s="325"/>
      <c r="AC10" s="342">
        <f>(AD14+AD18+AD23+AD24+AD30+AD67+AD88+AD94+AD97+AD99+AD119+AD135+AD148)</f>
        <v>34</v>
      </c>
      <c r="AD10" s="343"/>
      <c r="AE10" s="117"/>
      <c r="AF10" s="118"/>
      <c r="AN10" s="324" t="s">
        <v>18</v>
      </c>
      <c r="AO10" s="325"/>
      <c r="AP10" s="342">
        <f>(AQ14+AQ18+AQ23+AQ24+AQ30+AQ67+AQ88+AQ94+AQ97+AQ99+AQ119+AQ135+AQ148)</f>
        <v>22</v>
      </c>
      <c r="AQ10" s="343"/>
      <c r="AR10" s="117"/>
      <c r="AS10" s="118"/>
      <c r="BA10" s="324" t="s">
        <v>18</v>
      </c>
      <c r="BB10" s="325"/>
      <c r="BC10" s="342">
        <f>(BD14+BD18+BD23+BD24+BD30+BD67+BD88+BD94+BD97+BD99+BD119+BD135+BD148)</f>
        <v>3</v>
      </c>
      <c r="BD10" s="343"/>
      <c r="BE10" s="117"/>
      <c r="BF10" s="118"/>
      <c r="BN10" s="324" t="s">
        <v>18</v>
      </c>
      <c r="BO10" s="325"/>
      <c r="BP10" s="342">
        <f>(BQ14+BQ18+BQ23+BQ24+BQ30+BQ67+BQ88+BQ94+BQ97+BQ99+BQ119+BQ135+BQ148)</f>
        <v>9</v>
      </c>
      <c r="BQ10" s="343"/>
      <c r="BR10" s="117"/>
      <c r="BS10" s="118"/>
      <c r="CA10" s="324" t="s">
        <v>18</v>
      </c>
      <c r="CB10" s="325"/>
      <c r="CC10" s="342">
        <f>(CD14+CD18+CD23+CD24+CD30+CD67+CD88+CD94+CD97+CD99+CD119+CD135+CD148)</f>
        <v>28</v>
      </c>
      <c r="CD10" s="343"/>
      <c r="CE10" s="117"/>
      <c r="CF10" s="118"/>
      <c r="CN10" s="324" t="s">
        <v>18</v>
      </c>
      <c r="CO10" s="325"/>
      <c r="CP10" s="342">
        <f>(CQ14+CQ18+CQ23+CQ24+CQ30+CQ67+CQ88+CQ94+CQ97+CQ99+CQ119+CQ135+CQ148)</f>
        <v>5</v>
      </c>
      <c r="CQ10" s="343"/>
      <c r="CR10" s="117"/>
      <c r="CS10" s="118"/>
      <c r="DA10" s="324" t="s">
        <v>18</v>
      </c>
      <c r="DB10" s="325"/>
      <c r="DC10" s="342">
        <f>(DD14+DD18+DD23+DD24+DD30+DD67+DD88+DD94+DD97+DD99+DD119+DD135+DD148)</f>
        <v>4</v>
      </c>
      <c r="DD10" s="343"/>
      <c r="DE10" s="117"/>
      <c r="DF10" s="118"/>
    </row>
    <row r="11" spans="1:116" ht="9.75" customHeight="1" x14ac:dyDescent="0.2">
      <c r="B11" s="119"/>
      <c r="C11" s="120"/>
      <c r="D11" s="121"/>
      <c r="E11" s="212"/>
      <c r="F11" s="122"/>
      <c r="O11" s="119"/>
      <c r="P11" s="120"/>
      <c r="Q11" s="121"/>
      <c r="R11" s="122"/>
      <c r="S11" s="122"/>
      <c r="AB11" s="119"/>
      <c r="AC11" s="120"/>
      <c r="AD11" s="121"/>
      <c r="AE11" s="122"/>
      <c r="AF11" s="122"/>
      <c r="AO11" s="119"/>
      <c r="AP11" s="120"/>
      <c r="AQ11" s="121"/>
      <c r="AR11" s="122"/>
      <c r="AS11" s="122"/>
      <c r="BB11" s="119"/>
      <c r="BC11" s="120"/>
      <c r="BD11" s="121"/>
      <c r="BE11" s="122"/>
      <c r="BF11" s="122"/>
      <c r="BO11" s="119"/>
      <c r="BP11" s="120"/>
      <c r="BQ11" s="121"/>
      <c r="BR11" s="122"/>
      <c r="BS11" s="122"/>
      <c r="CB11" s="119"/>
      <c r="CC11" s="120"/>
      <c r="CD11" s="121"/>
      <c r="CE11" s="122"/>
      <c r="CF11" s="122"/>
      <c r="CO11" s="119"/>
      <c r="CP11" s="120"/>
      <c r="CQ11" s="121"/>
      <c r="CR11" s="122"/>
      <c r="CS11" s="122"/>
      <c r="DB11" s="119"/>
      <c r="DC11" s="120"/>
      <c r="DD11" s="121"/>
      <c r="DE11" s="122"/>
      <c r="DF11" s="122"/>
    </row>
    <row r="12" spans="1:116" ht="23.25" customHeight="1" x14ac:dyDescent="0.2">
      <c r="A12" s="344" t="s">
        <v>19</v>
      </c>
      <c r="B12" s="345"/>
      <c r="C12" s="348" t="s">
        <v>183</v>
      </c>
      <c r="D12" s="349"/>
      <c r="E12" s="350" t="s">
        <v>20</v>
      </c>
      <c r="F12" s="352" t="s">
        <v>21</v>
      </c>
      <c r="G12" s="352" t="s">
        <v>22</v>
      </c>
      <c r="H12" s="352" t="s">
        <v>23</v>
      </c>
      <c r="I12" s="352" t="s">
        <v>54</v>
      </c>
      <c r="J12" s="352" t="s">
        <v>24</v>
      </c>
      <c r="K12" s="352" t="s">
        <v>78</v>
      </c>
      <c r="L12" s="355" t="s">
        <v>55</v>
      </c>
      <c r="N12" s="344" t="s">
        <v>19</v>
      </c>
      <c r="O12" s="345"/>
      <c r="P12" s="348" t="s">
        <v>183</v>
      </c>
      <c r="Q12" s="349"/>
      <c r="R12" s="352" t="s">
        <v>20</v>
      </c>
      <c r="S12" s="352" t="s">
        <v>21</v>
      </c>
      <c r="T12" s="352" t="s">
        <v>22</v>
      </c>
      <c r="U12" s="352" t="s">
        <v>23</v>
      </c>
      <c r="V12" s="352" t="s">
        <v>54</v>
      </c>
      <c r="W12" s="352" t="s">
        <v>24</v>
      </c>
      <c r="X12" s="352" t="s">
        <v>25</v>
      </c>
      <c r="Y12" s="355" t="s">
        <v>55</v>
      </c>
      <c r="AA12" s="344" t="s">
        <v>19</v>
      </c>
      <c r="AB12" s="345"/>
      <c r="AC12" s="348" t="s">
        <v>183</v>
      </c>
      <c r="AD12" s="349"/>
      <c r="AE12" s="352" t="s">
        <v>20</v>
      </c>
      <c r="AF12" s="352" t="s">
        <v>21</v>
      </c>
      <c r="AG12" s="352" t="s">
        <v>22</v>
      </c>
      <c r="AH12" s="352" t="s">
        <v>23</v>
      </c>
      <c r="AI12" s="352" t="s">
        <v>54</v>
      </c>
      <c r="AJ12" s="352" t="s">
        <v>24</v>
      </c>
      <c r="AK12" s="352" t="s">
        <v>25</v>
      </c>
      <c r="AL12" s="355" t="s">
        <v>55</v>
      </c>
      <c r="AN12" s="344" t="s">
        <v>19</v>
      </c>
      <c r="AO12" s="345"/>
      <c r="AP12" s="348" t="s">
        <v>183</v>
      </c>
      <c r="AQ12" s="349"/>
      <c r="AR12" s="352" t="s">
        <v>20</v>
      </c>
      <c r="AS12" s="352" t="s">
        <v>21</v>
      </c>
      <c r="AT12" s="352" t="s">
        <v>22</v>
      </c>
      <c r="AU12" s="352" t="s">
        <v>23</v>
      </c>
      <c r="AV12" s="352" t="s">
        <v>54</v>
      </c>
      <c r="AW12" s="352" t="s">
        <v>24</v>
      </c>
      <c r="AX12" s="352" t="s">
        <v>25</v>
      </c>
      <c r="AY12" s="355" t="s">
        <v>55</v>
      </c>
      <c r="BA12" s="344" t="s">
        <v>19</v>
      </c>
      <c r="BB12" s="345"/>
      <c r="BC12" s="348" t="s">
        <v>183</v>
      </c>
      <c r="BD12" s="349"/>
      <c r="BE12" s="352" t="s">
        <v>20</v>
      </c>
      <c r="BF12" s="352" t="s">
        <v>21</v>
      </c>
      <c r="BG12" s="352" t="s">
        <v>22</v>
      </c>
      <c r="BH12" s="352" t="s">
        <v>23</v>
      </c>
      <c r="BI12" s="352" t="s">
        <v>54</v>
      </c>
      <c r="BJ12" s="352" t="s">
        <v>24</v>
      </c>
      <c r="BK12" s="352" t="s">
        <v>25</v>
      </c>
      <c r="BL12" s="355" t="s">
        <v>55</v>
      </c>
      <c r="BN12" s="344" t="s">
        <v>19</v>
      </c>
      <c r="BO12" s="345"/>
      <c r="BP12" s="348" t="s">
        <v>183</v>
      </c>
      <c r="BQ12" s="349"/>
      <c r="BR12" s="352" t="s">
        <v>20</v>
      </c>
      <c r="BS12" s="352" t="s">
        <v>21</v>
      </c>
      <c r="BT12" s="352" t="s">
        <v>22</v>
      </c>
      <c r="BU12" s="352" t="s">
        <v>23</v>
      </c>
      <c r="BV12" s="352" t="s">
        <v>54</v>
      </c>
      <c r="BW12" s="352" t="s">
        <v>24</v>
      </c>
      <c r="BX12" s="352" t="s">
        <v>25</v>
      </c>
      <c r="BY12" s="355" t="s">
        <v>55</v>
      </c>
      <c r="CA12" s="344" t="s">
        <v>19</v>
      </c>
      <c r="CB12" s="345"/>
      <c r="CC12" s="348" t="s">
        <v>183</v>
      </c>
      <c r="CD12" s="349"/>
      <c r="CE12" s="352" t="s">
        <v>20</v>
      </c>
      <c r="CF12" s="352" t="s">
        <v>21</v>
      </c>
      <c r="CG12" s="352" t="s">
        <v>22</v>
      </c>
      <c r="CH12" s="352" t="s">
        <v>23</v>
      </c>
      <c r="CI12" s="352" t="s">
        <v>54</v>
      </c>
      <c r="CJ12" s="352" t="s">
        <v>24</v>
      </c>
      <c r="CK12" s="352" t="s">
        <v>25</v>
      </c>
      <c r="CL12" s="355" t="s">
        <v>55</v>
      </c>
      <c r="CN12" s="344" t="s">
        <v>19</v>
      </c>
      <c r="CO12" s="345"/>
      <c r="CP12" s="348" t="s">
        <v>183</v>
      </c>
      <c r="CQ12" s="349"/>
      <c r="CR12" s="352" t="s">
        <v>20</v>
      </c>
      <c r="CS12" s="352" t="s">
        <v>21</v>
      </c>
      <c r="CT12" s="352" t="s">
        <v>22</v>
      </c>
      <c r="CU12" s="352" t="s">
        <v>23</v>
      </c>
      <c r="CV12" s="352" t="s">
        <v>54</v>
      </c>
      <c r="CW12" s="352" t="s">
        <v>24</v>
      </c>
      <c r="CX12" s="352" t="s">
        <v>25</v>
      </c>
      <c r="CY12" s="355" t="s">
        <v>55</v>
      </c>
      <c r="DA12" s="344" t="s">
        <v>19</v>
      </c>
      <c r="DB12" s="345"/>
      <c r="DC12" s="348" t="s">
        <v>183</v>
      </c>
      <c r="DD12" s="349"/>
      <c r="DE12" s="352" t="s">
        <v>20</v>
      </c>
      <c r="DF12" s="352" t="s">
        <v>21</v>
      </c>
      <c r="DG12" s="352" t="s">
        <v>22</v>
      </c>
      <c r="DH12" s="352" t="s">
        <v>23</v>
      </c>
      <c r="DI12" s="352" t="s">
        <v>54</v>
      </c>
      <c r="DJ12" s="352" t="s">
        <v>24</v>
      </c>
      <c r="DK12" s="352" t="s">
        <v>25</v>
      </c>
      <c r="DL12" s="355" t="s">
        <v>55</v>
      </c>
    </row>
    <row r="13" spans="1:116" ht="20.25" customHeight="1" x14ac:dyDescent="0.2">
      <c r="A13" s="346"/>
      <c r="B13" s="347"/>
      <c r="C13" s="123" t="s">
        <v>26</v>
      </c>
      <c r="D13" s="124" t="s">
        <v>18</v>
      </c>
      <c r="E13" s="351"/>
      <c r="F13" s="353"/>
      <c r="G13" s="354"/>
      <c r="H13" s="353"/>
      <c r="I13" s="353"/>
      <c r="J13" s="353"/>
      <c r="K13" s="353"/>
      <c r="L13" s="356"/>
      <c r="N13" s="346"/>
      <c r="O13" s="347"/>
      <c r="P13" s="123" t="s">
        <v>26</v>
      </c>
      <c r="Q13" s="124" t="s">
        <v>18</v>
      </c>
      <c r="R13" s="353"/>
      <c r="S13" s="354"/>
      <c r="T13" s="354"/>
      <c r="U13" s="353"/>
      <c r="V13" s="353"/>
      <c r="W13" s="353"/>
      <c r="X13" s="353"/>
      <c r="Y13" s="356"/>
      <c r="AA13" s="346"/>
      <c r="AB13" s="347"/>
      <c r="AC13" s="123" t="s">
        <v>26</v>
      </c>
      <c r="AD13" s="124" t="s">
        <v>18</v>
      </c>
      <c r="AE13" s="353"/>
      <c r="AF13" s="354"/>
      <c r="AG13" s="354"/>
      <c r="AH13" s="353"/>
      <c r="AI13" s="353"/>
      <c r="AJ13" s="353"/>
      <c r="AK13" s="353"/>
      <c r="AL13" s="356"/>
      <c r="AN13" s="346"/>
      <c r="AO13" s="347"/>
      <c r="AP13" s="123" t="s">
        <v>26</v>
      </c>
      <c r="AQ13" s="124" t="s">
        <v>18</v>
      </c>
      <c r="AR13" s="353"/>
      <c r="AS13" s="354"/>
      <c r="AT13" s="354"/>
      <c r="AU13" s="353"/>
      <c r="AV13" s="353"/>
      <c r="AW13" s="353"/>
      <c r="AX13" s="353"/>
      <c r="AY13" s="356"/>
      <c r="BA13" s="346"/>
      <c r="BB13" s="347"/>
      <c r="BC13" s="123" t="s">
        <v>26</v>
      </c>
      <c r="BD13" s="124" t="s">
        <v>18</v>
      </c>
      <c r="BE13" s="353"/>
      <c r="BF13" s="354"/>
      <c r="BG13" s="354"/>
      <c r="BH13" s="353"/>
      <c r="BI13" s="353"/>
      <c r="BJ13" s="353"/>
      <c r="BK13" s="353"/>
      <c r="BL13" s="356"/>
      <c r="BN13" s="346"/>
      <c r="BO13" s="347"/>
      <c r="BP13" s="123" t="s">
        <v>26</v>
      </c>
      <c r="BQ13" s="124" t="s">
        <v>18</v>
      </c>
      <c r="BR13" s="353"/>
      <c r="BS13" s="354"/>
      <c r="BT13" s="354"/>
      <c r="BU13" s="353"/>
      <c r="BV13" s="353"/>
      <c r="BW13" s="353"/>
      <c r="BX13" s="353"/>
      <c r="BY13" s="356"/>
      <c r="CA13" s="346"/>
      <c r="CB13" s="347"/>
      <c r="CC13" s="123" t="s">
        <v>26</v>
      </c>
      <c r="CD13" s="124" t="s">
        <v>18</v>
      </c>
      <c r="CE13" s="353"/>
      <c r="CF13" s="354"/>
      <c r="CG13" s="354"/>
      <c r="CH13" s="353"/>
      <c r="CI13" s="353"/>
      <c r="CJ13" s="353"/>
      <c r="CK13" s="353"/>
      <c r="CL13" s="356"/>
      <c r="CN13" s="346"/>
      <c r="CO13" s="347"/>
      <c r="CP13" s="123" t="s">
        <v>26</v>
      </c>
      <c r="CQ13" s="124" t="s">
        <v>18</v>
      </c>
      <c r="CR13" s="353"/>
      <c r="CS13" s="354"/>
      <c r="CT13" s="354"/>
      <c r="CU13" s="353"/>
      <c r="CV13" s="353"/>
      <c r="CW13" s="353"/>
      <c r="CX13" s="353"/>
      <c r="CY13" s="356"/>
      <c r="DA13" s="346"/>
      <c r="DB13" s="347"/>
      <c r="DC13" s="123" t="s">
        <v>26</v>
      </c>
      <c r="DD13" s="124" t="s">
        <v>18</v>
      </c>
      <c r="DE13" s="353"/>
      <c r="DF13" s="354"/>
      <c r="DG13" s="354"/>
      <c r="DH13" s="353"/>
      <c r="DI13" s="353"/>
      <c r="DJ13" s="353"/>
      <c r="DK13" s="353"/>
      <c r="DL13" s="356"/>
    </row>
    <row r="14" spans="1:116" ht="9.75" customHeight="1" x14ac:dyDescent="0.2">
      <c r="A14" s="357" t="s">
        <v>27</v>
      </c>
      <c r="B14" s="360" t="s">
        <v>28</v>
      </c>
      <c r="C14" s="363">
        <f>IF(I3*0.33/3&lt;1, 1, I3*0.33/3)</f>
        <v>78.568600000000004</v>
      </c>
      <c r="D14" s="366">
        <f>(Q14+AD14+AQ14+BD14+BQ14+CD14+CQ14+DD14)</f>
        <v>12</v>
      </c>
      <c r="E14" s="228" t="s">
        <v>76</v>
      </c>
      <c r="F14" s="126" t="s">
        <v>184</v>
      </c>
      <c r="G14" s="127"/>
      <c r="H14" s="127" t="s">
        <v>160</v>
      </c>
      <c r="I14" s="91"/>
      <c r="J14" s="91">
        <v>0.03</v>
      </c>
      <c r="K14" s="194" t="s">
        <v>170</v>
      </c>
      <c r="L14" s="95" t="s">
        <v>171</v>
      </c>
      <c r="N14" s="357" t="s">
        <v>27</v>
      </c>
      <c r="O14" s="360" t="s">
        <v>28</v>
      </c>
      <c r="P14" s="363">
        <f>IF(V3*0.33/3&lt;1, 1, V3*0.33/3)</f>
        <v>61.950900000000011</v>
      </c>
      <c r="Q14" s="369">
        <v>8</v>
      </c>
      <c r="R14" s="125" t="s">
        <v>76</v>
      </c>
      <c r="S14" s="126" t="s">
        <v>184</v>
      </c>
      <c r="T14" s="127"/>
      <c r="U14" s="127" t="s">
        <v>160</v>
      </c>
      <c r="V14" s="126"/>
      <c r="W14" s="126">
        <v>0.03</v>
      </c>
      <c r="X14" s="128" t="s">
        <v>170</v>
      </c>
      <c r="Y14" s="129" t="s">
        <v>171</v>
      </c>
      <c r="AA14" s="357" t="s">
        <v>27</v>
      </c>
      <c r="AB14" s="360" t="s">
        <v>28</v>
      </c>
      <c r="AC14" s="363">
        <f>IF(AI3*0.33/3&lt;1, 1, AI3*0.33/3)</f>
        <v>9.7845000000000013</v>
      </c>
      <c r="AD14" s="369">
        <v>2</v>
      </c>
      <c r="AE14" s="125" t="s">
        <v>76</v>
      </c>
      <c r="AF14" s="126" t="s">
        <v>184</v>
      </c>
      <c r="AG14" s="127"/>
      <c r="AH14" s="127" t="s">
        <v>160</v>
      </c>
      <c r="AI14" s="126"/>
      <c r="AJ14" s="126">
        <v>0.03</v>
      </c>
      <c r="AK14" s="128" t="s">
        <v>170</v>
      </c>
      <c r="AL14" s="129" t="s">
        <v>171</v>
      </c>
      <c r="AN14" s="357" t="s">
        <v>27</v>
      </c>
      <c r="AO14" s="360" t="s">
        <v>28</v>
      </c>
      <c r="AP14" s="363">
        <f>IF(AV3*0.33/3&lt;1, 1, AV3*0.33/3)</f>
        <v>3.8962000000000003</v>
      </c>
      <c r="AQ14" s="369">
        <v>1</v>
      </c>
      <c r="AR14" s="125" t="s">
        <v>76</v>
      </c>
      <c r="AS14" s="126" t="s">
        <v>184</v>
      </c>
      <c r="AT14" s="127"/>
      <c r="AU14" s="127" t="s">
        <v>160</v>
      </c>
      <c r="AV14" s="126"/>
      <c r="AW14" s="126">
        <v>0.03</v>
      </c>
      <c r="AX14" s="128" t="s">
        <v>170</v>
      </c>
      <c r="AY14" s="129" t="s">
        <v>171</v>
      </c>
      <c r="BA14" s="357" t="s">
        <v>27</v>
      </c>
      <c r="BB14" s="360" t="s">
        <v>28</v>
      </c>
      <c r="BC14" s="363">
        <f>IF(BI3*0.33/3&lt;1, 1, BI3*0.33/3)</f>
        <v>1</v>
      </c>
      <c r="BD14" s="369">
        <v>0</v>
      </c>
      <c r="BE14" s="125" t="s">
        <v>76</v>
      </c>
      <c r="BF14" s="126" t="s">
        <v>184</v>
      </c>
      <c r="BG14" s="127"/>
      <c r="BH14" s="127" t="s">
        <v>160</v>
      </c>
      <c r="BI14" s="126"/>
      <c r="BJ14" s="126">
        <v>0.03</v>
      </c>
      <c r="BK14" s="128" t="s">
        <v>170</v>
      </c>
      <c r="BL14" s="129" t="s">
        <v>171</v>
      </c>
      <c r="BN14" s="357" t="s">
        <v>27</v>
      </c>
      <c r="BO14" s="360" t="s">
        <v>28</v>
      </c>
      <c r="BP14" s="363">
        <f>IF(BV3*0.33/3&lt;1, 1, BV3*0.33/3)</f>
        <v>1</v>
      </c>
      <c r="BQ14" s="369">
        <v>0</v>
      </c>
      <c r="BR14" s="125" t="s">
        <v>76</v>
      </c>
      <c r="BS14" s="126" t="s">
        <v>184</v>
      </c>
      <c r="BT14" s="127"/>
      <c r="BU14" s="127" t="s">
        <v>160</v>
      </c>
      <c r="BV14" s="126"/>
      <c r="BW14" s="126">
        <v>0.03</v>
      </c>
      <c r="BX14" s="128" t="s">
        <v>170</v>
      </c>
      <c r="BY14" s="129" t="s">
        <v>171</v>
      </c>
      <c r="CA14" s="357" t="s">
        <v>27</v>
      </c>
      <c r="CB14" s="360" t="s">
        <v>28</v>
      </c>
      <c r="CC14" s="363">
        <f>IF(CI3*0.33/3&lt;1, 1, CI3*0.33/3)</f>
        <v>2.5157000000000003</v>
      </c>
      <c r="CD14" s="369">
        <v>1</v>
      </c>
      <c r="CE14" s="125" t="s">
        <v>76</v>
      </c>
      <c r="CF14" s="126" t="s">
        <v>184</v>
      </c>
      <c r="CG14" s="127"/>
      <c r="CH14" s="127" t="s">
        <v>160</v>
      </c>
      <c r="CI14" s="126"/>
      <c r="CJ14" s="126">
        <v>0.03</v>
      </c>
      <c r="CK14" s="128" t="s">
        <v>170</v>
      </c>
      <c r="CL14" s="129" t="s">
        <v>171</v>
      </c>
      <c r="CN14" s="357" t="s">
        <v>27</v>
      </c>
      <c r="CO14" s="360" t="s">
        <v>28</v>
      </c>
      <c r="CP14" s="363">
        <f>IF(CV3*0.33/3&lt;1, 1, CV3*0.33/3)</f>
        <v>1</v>
      </c>
      <c r="CQ14" s="369">
        <v>0</v>
      </c>
      <c r="CR14" s="125" t="s">
        <v>76</v>
      </c>
      <c r="CS14" s="126" t="s">
        <v>184</v>
      </c>
      <c r="CT14" s="127"/>
      <c r="CU14" s="127" t="s">
        <v>160</v>
      </c>
      <c r="CV14" s="126"/>
      <c r="CW14" s="126">
        <v>0.03</v>
      </c>
      <c r="CX14" s="128" t="s">
        <v>170</v>
      </c>
      <c r="CY14" s="129" t="s">
        <v>171</v>
      </c>
      <c r="DA14" s="357" t="s">
        <v>27</v>
      </c>
      <c r="DB14" s="360" t="s">
        <v>28</v>
      </c>
      <c r="DC14" s="363">
        <f>IF(DI3*0.33/3&lt;1, 1, DI3*0.33/3)</f>
        <v>1</v>
      </c>
      <c r="DD14" s="369">
        <v>0</v>
      </c>
      <c r="DE14" s="125" t="s">
        <v>76</v>
      </c>
      <c r="DF14" s="126" t="s">
        <v>184</v>
      </c>
      <c r="DG14" s="127"/>
      <c r="DH14" s="127" t="s">
        <v>160</v>
      </c>
      <c r="DI14" s="126"/>
      <c r="DJ14" s="126">
        <v>0.03</v>
      </c>
      <c r="DK14" s="128" t="s">
        <v>170</v>
      </c>
      <c r="DL14" s="129" t="s">
        <v>171</v>
      </c>
    </row>
    <row r="15" spans="1:116" ht="9.75" customHeight="1" x14ac:dyDescent="0.2">
      <c r="A15" s="358"/>
      <c r="B15" s="361"/>
      <c r="C15" s="364"/>
      <c r="D15" s="367"/>
      <c r="E15" s="229" t="s">
        <v>185</v>
      </c>
      <c r="F15" s="129" t="s">
        <v>184</v>
      </c>
      <c r="G15" s="95"/>
      <c r="H15" s="95" t="s">
        <v>160</v>
      </c>
      <c r="I15" s="95"/>
      <c r="J15" s="95">
        <v>0.03</v>
      </c>
      <c r="K15" s="194" t="s">
        <v>170</v>
      </c>
      <c r="L15" s="95" t="s">
        <v>171</v>
      </c>
      <c r="N15" s="358"/>
      <c r="O15" s="361"/>
      <c r="P15" s="364"/>
      <c r="Q15" s="370"/>
      <c r="R15" s="130" t="s">
        <v>185</v>
      </c>
      <c r="S15" s="129" t="s">
        <v>184</v>
      </c>
      <c r="T15" s="129"/>
      <c r="U15" s="129" t="s">
        <v>160</v>
      </c>
      <c r="V15" s="129"/>
      <c r="W15" s="129">
        <v>0.03</v>
      </c>
      <c r="X15" s="128" t="s">
        <v>170</v>
      </c>
      <c r="Y15" s="129" t="s">
        <v>171</v>
      </c>
      <c r="AA15" s="358"/>
      <c r="AB15" s="361"/>
      <c r="AC15" s="364"/>
      <c r="AD15" s="370"/>
      <c r="AE15" s="130" t="s">
        <v>185</v>
      </c>
      <c r="AF15" s="129" t="s">
        <v>184</v>
      </c>
      <c r="AG15" s="129"/>
      <c r="AH15" s="129" t="s">
        <v>160</v>
      </c>
      <c r="AI15" s="129"/>
      <c r="AJ15" s="129">
        <v>0.03</v>
      </c>
      <c r="AK15" s="128" t="s">
        <v>170</v>
      </c>
      <c r="AL15" s="129" t="s">
        <v>171</v>
      </c>
      <c r="AN15" s="358"/>
      <c r="AO15" s="361"/>
      <c r="AP15" s="364"/>
      <c r="AQ15" s="370"/>
      <c r="AR15" s="130" t="s">
        <v>185</v>
      </c>
      <c r="AS15" s="129" t="s">
        <v>184</v>
      </c>
      <c r="AT15" s="129"/>
      <c r="AU15" s="129" t="s">
        <v>160</v>
      </c>
      <c r="AV15" s="129"/>
      <c r="AW15" s="129">
        <v>0.03</v>
      </c>
      <c r="AX15" s="128" t="s">
        <v>170</v>
      </c>
      <c r="AY15" s="129" t="s">
        <v>171</v>
      </c>
      <c r="BA15" s="358"/>
      <c r="BB15" s="361"/>
      <c r="BC15" s="364"/>
      <c r="BD15" s="370"/>
      <c r="BE15" s="130" t="s">
        <v>185</v>
      </c>
      <c r="BF15" s="129" t="s">
        <v>184</v>
      </c>
      <c r="BG15" s="129"/>
      <c r="BH15" s="129" t="s">
        <v>160</v>
      </c>
      <c r="BI15" s="129"/>
      <c r="BJ15" s="129">
        <v>0.03</v>
      </c>
      <c r="BK15" s="128" t="s">
        <v>170</v>
      </c>
      <c r="BL15" s="129" t="s">
        <v>171</v>
      </c>
      <c r="BN15" s="358"/>
      <c r="BO15" s="361"/>
      <c r="BP15" s="364"/>
      <c r="BQ15" s="370"/>
      <c r="BR15" s="130" t="s">
        <v>185</v>
      </c>
      <c r="BS15" s="129" t="s">
        <v>184</v>
      </c>
      <c r="BT15" s="129"/>
      <c r="BU15" s="129" t="s">
        <v>160</v>
      </c>
      <c r="BV15" s="129"/>
      <c r="BW15" s="129">
        <v>0.03</v>
      </c>
      <c r="BX15" s="128" t="s">
        <v>170</v>
      </c>
      <c r="BY15" s="129" t="s">
        <v>171</v>
      </c>
      <c r="CA15" s="358"/>
      <c r="CB15" s="361"/>
      <c r="CC15" s="364"/>
      <c r="CD15" s="370"/>
      <c r="CE15" s="130" t="s">
        <v>185</v>
      </c>
      <c r="CF15" s="129" t="s">
        <v>184</v>
      </c>
      <c r="CG15" s="129"/>
      <c r="CH15" s="129" t="s">
        <v>160</v>
      </c>
      <c r="CI15" s="129"/>
      <c r="CJ15" s="129">
        <v>0.03</v>
      </c>
      <c r="CK15" s="128" t="s">
        <v>170</v>
      </c>
      <c r="CL15" s="129" t="s">
        <v>171</v>
      </c>
      <c r="CN15" s="358"/>
      <c r="CO15" s="361"/>
      <c r="CP15" s="364"/>
      <c r="CQ15" s="370"/>
      <c r="CR15" s="130" t="s">
        <v>185</v>
      </c>
      <c r="CS15" s="129" t="s">
        <v>184</v>
      </c>
      <c r="CT15" s="129"/>
      <c r="CU15" s="129" t="s">
        <v>160</v>
      </c>
      <c r="CV15" s="129"/>
      <c r="CW15" s="129">
        <v>0.03</v>
      </c>
      <c r="CX15" s="128" t="s">
        <v>170</v>
      </c>
      <c r="CY15" s="129" t="s">
        <v>171</v>
      </c>
      <c r="DA15" s="358"/>
      <c r="DB15" s="361"/>
      <c r="DC15" s="364"/>
      <c r="DD15" s="370"/>
      <c r="DE15" s="130" t="s">
        <v>185</v>
      </c>
      <c r="DF15" s="129" t="s">
        <v>184</v>
      </c>
      <c r="DG15" s="129"/>
      <c r="DH15" s="129" t="s">
        <v>160</v>
      </c>
      <c r="DI15" s="129"/>
      <c r="DJ15" s="129">
        <v>0.03</v>
      </c>
      <c r="DK15" s="128" t="s">
        <v>170</v>
      </c>
      <c r="DL15" s="129" t="s">
        <v>171</v>
      </c>
    </row>
    <row r="16" spans="1:116" ht="9.75" customHeight="1" x14ac:dyDescent="0.2">
      <c r="A16" s="358"/>
      <c r="B16" s="361"/>
      <c r="C16" s="364"/>
      <c r="D16" s="367"/>
      <c r="E16" s="229" t="s">
        <v>186</v>
      </c>
      <c r="F16" s="129" t="s">
        <v>184</v>
      </c>
      <c r="G16" s="95"/>
      <c r="H16" s="93" t="s">
        <v>160</v>
      </c>
      <c r="I16" s="93"/>
      <c r="J16" s="93">
        <v>0.02</v>
      </c>
      <c r="K16" s="194" t="s">
        <v>170</v>
      </c>
      <c r="L16" s="95" t="s">
        <v>171</v>
      </c>
      <c r="N16" s="358"/>
      <c r="O16" s="361"/>
      <c r="P16" s="364"/>
      <c r="Q16" s="370"/>
      <c r="R16" s="130" t="s">
        <v>186</v>
      </c>
      <c r="S16" s="129" t="s">
        <v>184</v>
      </c>
      <c r="T16" s="129"/>
      <c r="U16" s="131" t="s">
        <v>160</v>
      </c>
      <c r="V16" s="131"/>
      <c r="W16" s="131">
        <v>0.02</v>
      </c>
      <c r="X16" s="128" t="s">
        <v>170</v>
      </c>
      <c r="Y16" s="129" t="s">
        <v>171</v>
      </c>
      <c r="AA16" s="358"/>
      <c r="AB16" s="361"/>
      <c r="AC16" s="364"/>
      <c r="AD16" s="370"/>
      <c r="AE16" s="130" t="s">
        <v>186</v>
      </c>
      <c r="AF16" s="129" t="s">
        <v>184</v>
      </c>
      <c r="AG16" s="129"/>
      <c r="AH16" s="131" t="s">
        <v>160</v>
      </c>
      <c r="AI16" s="131"/>
      <c r="AJ16" s="131">
        <v>0.02</v>
      </c>
      <c r="AK16" s="128" t="s">
        <v>170</v>
      </c>
      <c r="AL16" s="129" t="s">
        <v>171</v>
      </c>
      <c r="AN16" s="358"/>
      <c r="AO16" s="361"/>
      <c r="AP16" s="364"/>
      <c r="AQ16" s="370"/>
      <c r="AR16" s="130" t="s">
        <v>186</v>
      </c>
      <c r="AS16" s="129" t="s">
        <v>184</v>
      </c>
      <c r="AT16" s="129"/>
      <c r="AU16" s="131" t="s">
        <v>160</v>
      </c>
      <c r="AV16" s="131"/>
      <c r="AW16" s="131">
        <v>0.02</v>
      </c>
      <c r="AX16" s="128" t="s">
        <v>170</v>
      </c>
      <c r="AY16" s="129" t="s">
        <v>171</v>
      </c>
      <c r="BA16" s="358"/>
      <c r="BB16" s="361"/>
      <c r="BC16" s="364"/>
      <c r="BD16" s="370"/>
      <c r="BE16" s="130" t="s">
        <v>186</v>
      </c>
      <c r="BF16" s="129" t="s">
        <v>184</v>
      </c>
      <c r="BG16" s="129"/>
      <c r="BH16" s="131" t="s">
        <v>160</v>
      </c>
      <c r="BI16" s="131"/>
      <c r="BJ16" s="131">
        <v>0.02</v>
      </c>
      <c r="BK16" s="128" t="s">
        <v>170</v>
      </c>
      <c r="BL16" s="129" t="s">
        <v>171</v>
      </c>
      <c r="BN16" s="358"/>
      <c r="BO16" s="361"/>
      <c r="BP16" s="364"/>
      <c r="BQ16" s="370"/>
      <c r="BR16" s="130" t="s">
        <v>186</v>
      </c>
      <c r="BS16" s="129" t="s">
        <v>184</v>
      </c>
      <c r="BT16" s="129"/>
      <c r="BU16" s="131" t="s">
        <v>160</v>
      </c>
      <c r="BV16" s="131"/>
      <c r="BW16" s="131">
        <v>0.02</v>
      </c>
      <c r="BX16" s="128" t="s">
        <v>170</v>
      </c>
      <c r="BY16" s="129" t="s">
        <v>171</v>
      </c>
      <c r="CA16" s="358"/>
      <c r="CB16" s="361"/>
      <c r="CC16" s="364"/>
      <c r="CD16" s="370"/>
      <c r="CE16" s="130" t="s">
        <v>186</v>
      </c>
      <c r="CF16" s="129" t="s">
        <v>184</v>
      </c>
      <c r="CG16" s="129"/>
      <c r="CH16" s="131" t="s">
        <v>160</v>
      </c>
      <c r="CI16" s="131"/>
      <c r="CJ16" s="131">
        <v>0.02</v>
      </c>
      <c r="CK16" s="128" t="s">
        <v>170</v>
      </c>
      <c r="CL16" s="129" t="s">
        <v>171</v>
      </c>
      <c r="CN16" s="358"/>
      <c r="CO16" s="361"/>
      <c r="CP16" s="364"/>
      <c r="CQ16" s="370"/>
      <c r="CR16" s="130" t="s">
        <v>186</v>
      </c>
      <c r="CS16" s="129" t="s">
        <v>184</v>
      </c>
      <c r="CT16" s="129"/>
      <c r="CU16" s="131" t="s">
        <v>160</v>
      </c>
      <c r="CV16" s="131"/>
      <c r="CW16" s="131">
        <v>0.02</v>
      </c>
      <c r="CX16" s="128" t="s">
        <v>170</v>
      </c>
      <c r="CY16" s="129" t="s">
        <v>171</v>
      </c>
      <c r="DA16" s="358"/>
      <c r="DB16" s="361"/>
      <c r="DC16" s="364"/>
      <c r="DD16" s="370"/>
      <c r="DE16" s="130" t="s">
        <v>186</v>
      </c>
      <c r="DF16" s="129" t="s">
        <v>184</v>
      </c>
      <c r="DG16" s="129"/>
      <c r="DH16" s="131" t="s">
        <v>160</v>
      </c>
      <c r="DI16" s="131"/>
      <c r="DJ16" s="131">
        <v>0.02</v>
      </c>
      <c r="DK16" s="128" t="s">
        <v>170</v>
      </c>
      <c r="DL16" s="129" t="s">
        <v>171</v>
      </c>
    </row>
    <row r="17" spans="1:116" ht="9.75" customHeight="1" x14ac:dyDescent="0.2">
      <c r="A17" s="359"/>
      <c r="B17" s="362"/>
      <c r="C17" s="365"/>
      <c r="D17" s="368"/>
      <c r="E17" s="220"/>
      <c r="F17" s="133"/>
      <c r="G17" s="195"/>
      <c r="H17" s="196"/>
      <c r="I17" s="197"/>
      <c r="J17" s="197"/>
      <c r="K17" s="197"/>
      <c r="L17" s="197"/>
      <c r="N17" s="359"/>
      <c r="O17" s="362"/>
      <c r="P17" s="365"/>
      <c r="Q17" s="371"/>
      <c r="R17" s="132"/>
      <c r="S17" s="133"/>
      <c r="T17" s="134"/>
      <c r="U17" s="135"/>
      <c r="V17" s="136"/>
      <c r="W17" s="136"/>
      <c r="X17" s="136"/>
      <c r="Y17" s="136"/>
      <c r="AA17" s="359"/>
      <c r="AB17" s="362"/>
      <c r="AC17" s="365"/>
      <c r="AD17" s="371"/>
      <c r="AE17" s="132"/>
      <c r="AF17" s="133"/>
      <c r="AG17" s="134"/>
      <c r="AH17" s="135"/>
      <c r="AI17" s="136"/>
      <c r="AJ17" s="136"/>
      <c r="AK17" s="136"/>
      <c r="AL17" s="136"/>
      <c r="AN17" s="359"/>
      <c r="AO17" s="362"/>
      <c r="AP17" s="365"/>
      <c r="AQ17" s="371"/>
      <c r="AR17" s="132"/>
      <c r="AS17" s="133"/>
      <c r="AT17" s="134"/>
      <c r="AU17" s="135"/>
      <c r="AV17" s="136"/>
      <c r="AW17" s="136"/>
      <c r="AX17" s="136"/>
      <c r="AY17" s="136"/>
      <c r="BA17" s="359"/>
      <c r="BB17" s="362"/>
      <c r="BC17" s="365"/>
      <c r="BD17" s="371"/>
      <c r="BE17" s="132"/>
      <c r="BF17" s="133"/>
      <c r="BG17" s="134"/>
      <c r="BH17" s="135"/>
      <c r="BI17" s="136"/>
      <c r="BJ17" s="136"/>
      <c r="BK17" s="136"/>
      <c r="BL17" s="136"/>
      <c r="BN17" s="359"/>
      <c r="BO17" s="362"/>
      <c r="BP17" s="365"/>
      <c r="BQ17" s="371"/>
      <c r="BR17" s="132"/>
      <c r="BS17" s="133"/>
      <c r="BT17" s="134"/>
      <c r="BU17" s="135"/>
      <c r="BV17" s="136"/>
      <c r="BW17" s="136"/>
      <c r="BX17" s="136"/>
      <c r="BY17" s="136"/>
      <c r="CA17" s="359"/>
      <c r="CB17" s="362"/>
      <c r="CC17" s="365"/>
      <c r="CD17" s="371"/>
      <c r="CE17" s="132"/>
      <c r="CF17" s="133"/>
      <c r="CG17" s="134"/>
      <c r="CH17" s="135"/>
      <c r="CI17" s="136"/>
      <c r="CJ17" s="136"/>
      <c r="CK17" s="136"/>
      <c r="CL17" s="136"/>
      <c r="CN17" s="359"/>
      <c r="CO17" s="362"/>
      <c r="CP17" s="365"/>
      <c r="CQ17" s="371"/>
      <c r="CR17" s="132"/>
      <c r="CS17" s="133"/>
      <c r="CT17" s="134"/>
      <c r="CU17" s="135"/>
      <c r="CV17" s="136"/>
      <c r="CW17" s="136"/>
      <c r="CX17" s="136"/>
      <c r="CY17" s="136"/>
      <c r="DA17" s="359"/>
      <c r="DB17" s="362"/>
      <c r="DC17" s="365"/>
      <c r="DD17" s="371"/>
      <c r="DE17" s="132"/>
      <c r="DF17" s="133"/>
      <c r="DG17" s="134"/>
      <c r="DH17" s="135"/>
      <c r="DI17" s="136"/>
      <c r="DJ17" s="136"/>
      <c r="DK17" s="136"/>
      <c r="DL17" s="136"/>
    </row>
    <row r="18" spans="1:116" s="102" customFormat="1" ht="9.75" customHeight="1" x14ac:dyDescent="0.2">
      <c r="A18" s="357" t="s">
        <v>29</v>
      </c>
      <c r="B18" s="360" t="s">
        <v>30</v>
      </c>
      <c r="C18" s="363">
        <f>IF(I3*0.33/3&lt;1, 1, I3*0.33/3)</f>
        <v>78.568600000000004</v>
      </c>
      <c r="D18" s="369">
        <f>(Q18+AD18+AQ18+BD18+BQ18+CD18+CQ18+DD18)</f>
        <v>12</v>
      </c>
      <c r="E18" s="230" t="s">
        <v>187</v>
      </c>
      <c r="F18" s="126" t="s">
        <v>184</v>
      </c>
      <c r="G18" s="127"/>
      <c r="H18" s="127" t="s">
        <v>160</v>
      </c>
      <c r="I18" s="198"/>
      <c r="J18" s="198">
        <v>0.25</v>
      </c>
      <c r="K18" s="194" t="s">
        <v>170</v>
      </c>
      <c r="L18" s="91" t="s">
        <v>171</v>
      </c>
      <c r="N18" s="357" t="s">
        <v>29</v>
      </c>
      <c r="O18" s="360" t="s">
        <v>30</v>
      </c>
      <c r="P18" s="363">
        <f>IF(V3*0.33/3&lt;1, 1, V3*0.33/3)</f>
        <v>61.950900000000011</v>
      </c>
      <c r="Q18" s="369">
        <v>8</v>
      </c>
      <c r="R18" s="137" t="s">
        <v>187</v>
      </c>
      <c r="S18" s="126" t="s">
        <v>184</v>
      </c>
      <c r="T18" s="127"/>
      <c r="U18" s="127" t="s">
        <v>160</v>
      </c>
      <c r="V18" s="138"/>
      <c r="W18" s="138">
        <v>0.25</v>
      </c>
      <c r="X18" s="128" t="s">
        <v>170</v>
      </c>
      <c r="Y18" s="126" t="s">
        <v>171</v>
      </c>
      <c r="AA18" s="357" t="s">
        <v>29</v>
      </c>
      <c r="AB18" s="360" t="s">
        <v>30</v>
      </c>
      <c r="AC18" s="363">
        <f>IF(AI3*0.33/3&lt;1, 1, AI3*0.33/3)</f>
        <v>9.7845000000000013</v>
      </c>
      <c r="AD18" s="369">
        <v>2</v>
      </c>
      <c r="AE18" s="137" t="s">
        <v>187</v>
      </c>
      <c r="AF18" s="126" t="s">
        <v>184</v>
      </c>
      <c r="AG18" s="127"/>
      <c r="AH18" s="127" t="s">
        <v>160</v>
      </c>
      <c r="AI18" s="138"/>
      <c r="AJ18" s="138">
        <v>0.25</v>
      </c>
      <c r="AK18" s="128" t="s">
        <v>170</v>
      </c>
      <c r="AL18" s="126" t="s">
        <v>171</v>
      </c>
      <c r="AN18" s="357" t="s">
        <v>29</v>
      </c>
      <c r="AO18" s="360" t="s">
        <v>30</v>
      </c>
      <c r="AP18" s="363">
        <f>IF(AV3*0.33/3&lt;1, 1, AV3*0.33/3)</f>
        <v>3.8962000000000003</v>
      </c>
      <c r="AQ18" s="369">
        <v>1</v>
      </c>
      <c r="AR18" s="137" t="s">
        <v>187</v>
      </c>
      <c r="AS18" s="126" t="s">
        <v>184</v>
      </c>
      <c r="AT18" s="127"/>
      <c r="AU18" s="127" t="s">
        <v>160</v>
      </c>
      <c r="AV18" s="138"/>
      <c r="AW18" s="138">
        <v>0.25</v>
      </c>
      <c r="AX18" s="128" t="s">
        <v>170</v>
      </c>
      <c r="AY18" s="126" t="s">
        <v>171</v>
      </c>
      <c r="BA18" s="357" t="s">
        <v>29</v>
      </c>
      <c r="BB18" s="360" t="s">
        <v>30</v>
      </c>
      <c r="BC18" s="363">
        <f>IF(BI3*0.33/3&lt;1, 1, BI3*0.33/3)</f>
        <v>1</v>
      </c>
      <c r="BD18" s="369">
        <v>0</v>
      </c>
      <c r="BE18" s="137" t="s">
        <v>187</v>
      </c>
      <c r="BF18" s="126" t="s">
        <v>184</v>
      </c>
      <c r="BG18" s="127"/>
      <c r="BH18" s="127" t="s">
        <v>160</v>
      </c>
      <c r="BI18" s="138"/>
      <c r="BJ18" s="138">
        <v>0.25</v>
      </c>
      <c r="BK18" s="128" t="s">
        <v>170</v>
      </c>
      <c r="BL18" s="126" t="s">
        <v>171</v>
      </c>
      <c r="BN18" s="357" t="s">
        <v>29</v>
      </c>
      <c r="BO18" s="360" t="s">
        <v>30</v>
      </c>
      <c r="BP18" s="363">
        <f>IF(BV3*0.33/3&lt;1, 1, BV3*0.33/3)</f>
        <v>1</v>
      </c>
      <c r="BQ18" s="369">
        <v>0</v>
      </c>
      <c r="BR18" s="137" t="s">
        <v>187</v>
      </c>
      <c r="BS18" s="126" t="s">
        <v>184</v>
      </c>
      <c r="BT18" s="127"/>
      <c r="BU18" s="127" t="s">
        <v>160</v>
      </c>
      <c r="BV18" s="138"/>
      <c r="BW18" s="138">
        <v>0.25</v>
      </c>
      <c r="BX18" s="128" t="s">
        <v>170</v>
      </c>
      <c r="BY18" s="126" t="s">
        <v>171</v>
      </c>
      <c r="CA18" s="357" t="s">
        <v>29</v>
      </c>
      <c r="CB18" s="360" t="s">
        <v>30</v>
      </c>
      <c r="CC18" s="363">
        <f>IF(CI3*0.33/3&lt;1, 1, CI3*0.33/3)</f>
        <v>2.5157000000000003</v>
      </c>
      <c r="CD18" s="369">
        <v>1</v>
      </c>
      <c r="CE18" s="137" t="s">
        <v>187</v>
      </c>
      <c r="CF18" s="126" t="s">
        <v>184</v>
      </c>
      <c r="CG18" s="127"/>
      <c r="CH18" s="127" t="s">
        <v>160</v>
      </c>
      <c r="CI18" s="138"/>
      <c r="CJ18" s="138">
        <v>0.25</v>
      </c>
      <c r="CK18" s="128" t="s">
        <v>170</v>
      </c>
      <c r="CL18" s="126" t="s">
        <v>171</v>
      </c>
      <c r="CN18" s="357" t="s">
        <v>29</v>
      </c>
      <c r="CO18" s="360" t="s">
        <v>30</v>
      </c>
      <c r="CP18" s="363">
        <f>IF(CV3*0.33/3&lt;1, 1, CV3*0.33/3)</f>
        <v>1</v>
      </c>
      <c r="CQ18" s="369">
        <v>0</v>
      </c>
      <c r="CR18" s="137" t="s">
        <v>187</v>
      </c>
      <c r="CS18" s="126" t="s">
        <v>184</v>
      </c>
      <c r="CT18" s="127"/>
      <c r="CU18" s="127" t="s">
        <v>160</v>
      </c>
      <c r="CV18" s="138"/>
      <c r="CW18" s="138">
        <v>0.25</v>
      </c>
      <c r="CX18" s="128" t="s">
        <v>170</v>
      </c>
      <c r="CY18" s="126" t="s">
        <v>171</v>
      </c>
      <c r="DA18" s="357" t="s">
        <v>29</v>
      </c>
      <c r="DB18" s="360" t="s">
        <v>30</v>
      </c>
      <c r="DC18" s="363">
        <f>IF(DI3*0.33/3&lt;1, 1, DI3*0.33/3)</f>
        <v>1</v>
      </c>
      <c r="DD18" s="369">
        <v>0</v>
      </c>
      <c r="DE18" s="137" t="s">
        <v>187</v>
      </c>
      <c r="DF18" s="126" t="s">
        <v>184</v>
      </c>
      <c r="DG18" s="127"/>
      <c r="DH18" s="127" t="s">
        <v>160</v>
      </c>
      <c r="DI18" s="138"/>
      <c r="DJ18" s="138">
        <v>0.25</v>
      </c>
      <c r="DK18" s="128" t="s">
        <v>170</v>
      </c>
      <c r="DL18" s="126" t="s">
        <v>171</v>
      </c>
    </row>
    <row r="19" spans="1:116" ht="9.75" customHeight="1" x14ac:dyDescent="0.2">
      <c r="A19" s="358"/>
      <c r="B19" s="361"/>
      <c r="C19" s="364"/>
      <c r="D19" s="370"/>
      <c r="E19" s="231" t="s">
        <v>188</v>
      </c>
      <c r="F19" s="129" t="s">
        <v>184</v>
      </c>
      <c r="G19" s="95"/>
      <c r="H19" s="95" t="s">
        <v>160</v>
      </c>
      <c r="I19" s="199"/>
      <c r="J19" s="199">
        <v>0.12</v>
      </c>
      <c r="K19" s="194" t="s">
        <v>170</v>
      </c>
      <c r="L19" s="95" t="s">
        <v>171</v>
      </c>
      <c r="N19" s="358"/>
      <c r="O19" s="361"/>
      <c r="P19" s="364"/>
      <c r="Q19" s="370"/>
      <c r="R19" s="139" t="s">
        <v>188</v>
      </c>
      <c r="S19" s="129" t="s">
        <v>184</v>
      </c>
      <c r="T19" s="129"/>
      <c r="U19" s="129" t="s">
        <v>160</v>
      </c>
      <c r="V19" s="140"/>
      <c r="W19" s="140">
        <v>0.12</v>
      </c>
      <c r="X19" s="128" t="s">
        <v>170</v>
      </c>
      <c r="Y19" s="129" t="s">
        <v>171</v>
      </c>
      <c r="AA19" s="358"/>
      <c r="AB19" s="361"/>
      <c r="AC19" s="364"/>
      <c r="AD19" s="370"/>
      <c r="AE19" s="139" t="s">
        <v>188</v>
      </c>
      <c r="AF19" s="129" t="s">
        <v>184</v>
      </c>
      <c r="AG19" s="129"/>
      <c r="AH19" s="129" t="s">
        <v>160</v>
      </c>
      <c r="AI19" s="140"/>
      <c r="AJ19" s="140">
        <v>0.12</v>
      </c>
      <c r="AK19" s="128" t="s">
        <v>170</v>
      </c>
      <c r="AL19" s="129" t="s">
        <v>171</v>
      </c>
      <c r="AN19" s="358"/>
      <c r="AO19" s="361"/>
      <c r="AP19" s="364"/>
      <c r="AQ19" s="370"/>
      <c r="AR19" s="139" t="s">
        <v>188</v>
      </c>
      <c r="AS19" s="129" t="s">
        <v>184</v>
      </c>
      <c r="AT19" s="129"/>
      <c r="AU19" s="129" t="s">
        <v>160</v>
      </c>
      <c r="AV19" s="140"/>
      <c r="AW19" s="140">
        <v>0.12</v>
      </c>
      <c r="AX19" s="128" t="s">
        <v>170</v>
      </c>
      <c r="AY19" s="129" t="s">
        <v>171</v>
      </c>
      <c r="BA19" s="358"/>
      <c r="BB19" s="361"/>
      <c r="BC19" s="364"/>
      <c r="BD19" s="370"/>
      <c r="BE19" s="139" t="s">
        <v>188</v>
      </c>
      <c r="BF19" s="129" t="s">
        <v>184</v>
      </c>
      <c r="BG19" s="129"/>
      <c r="BH19" s="129" t="s">
        <v>160</v>
      </c>
      <c r="BI19" s="140"/>
      <c r="BJ19" s="140">
        <v>0.12</v>
      </c>
      <c r="BK19" s="128" t="s">
        <v>170</v>
      </c>
      <c r="BL19" s="129" t="s">
        <v>171</v>
      </c>
      <c r="BN19" s="358"/>
      <c r="BO19" s="361"/>
      <c r="BP19" s="364"/>
      <c r="BQ19" s="370"/>
      <c r="BR19" s="139" t="s">
        <v>188</v>
      </c>
      <c r="BS19" s="129" t="s">
        <v>184</v>
      </c>
      <c r="BT19" s="129"/>
      <c r="BU19" s="129" t="s">
        <v>160</v>
      </c>
      <c r="BV19" s="140"/>
      <c r="BW19" s="140">
        <v>0.12</v>
      </c>
      <c r="BX19" s="128" t="s">
        <v>170</v>
      </c>
      <c r="BY19" s="129" t="s">
        <v>171</v>
      </c>
      <c r="CA19" s="358"/>
      <c r="CB19" s="361"/>
      <c r="CC19" s="364"/>
      <c r="CD19" s="370"/>
      <c r="CE19" s="139" t="s">
        <v>188</v>
      </c>
      <c r="CF19" s="129" t="s">
        <v>184</v>
      </c>
      <c r="CG19" s="129"/>
      <c r="CH19" s="129" t="s">
        <v>160</v>
      </c>
      <c r="CI19" s="140"/>
      <c r="CJ19" s="140">
        <v>0.12</v>
      </c>
      <c r="CK19" s="128" t="s">
        <v>170</v>
      </c>
      <c r="CL19" s="129" t="s">
        <v>171</v>
      </c>
      <c r="CN19" s="358"/>
      <c r="CO19" s="361"/>
      <c r="CP19" s="364"/>
      <c r="CQ19" s="370"/>
      <c r="CR19" s="139" t="s">
        <v>188</v>
      </c>
      <c r="CS19" s="129" t="s">
        <v>184</v>
      </c>
      <c r="CT19" s="129"/>
      <c r="CU19" s="129" t="s">
        <v>160</v>
      </c>
      <c r="CV19" s="140"/>
      <c r="CW19" s="140">
        <v>0.12</v>
      </c>
      <c r="CX19" s="128" t="s">
        <v>170</v>
      </c>
      <c r="CY19" s="129" t="s">
        <v>171</v>
      </c>
      <c r="DA19" s="358"/>
      <c r="DB19" s="361"/>
      <c r="DC19" s="364"/>
      <c r="DD19" s="370"/>
      <c r="DE19" s="139" t="s">
        <v>188</v>
      </c>
      <c r="DF19" s="129" t="s">
        <v>184</v>
      </c>
      <c r="DG19" s="129"/>
      <c r="DH19" s="129" t="s">
        <v>160</v>
      </c>
      <c r="DI19" s="140"/>
      <c r="DJ19" s="140">
        <v>0.12</v>
      </c>
      <c r="DK19" s="128" t="s">
        <v>170</v>
      </c>
      <c r="DL19" s="129" t="s">
        <v>171</v>
      </c>
    </row>
    <row r="20" spans="1:116" ht="10.5" customHeight="1" x14ac:dyDescent="0.2">
      <c r="A20" s="358"/>
      <c r="B20" s="361"/>
      <c r="C20" s="364"/>
      <c r="D20" s="370"/>
      <c r="E20" s="232" t="s">
        <v>189</v>
      </c>
      <c r="F20" s="129" t="s">
        <v>184</v>
      </c>
      <c r="G20" s="95"/>
      <c r="H20" s="95" t="s">
        <v>160</v>
      </c>
      <c r="I20" s="199"/>
      <c r="J20" s="199">
        <v>0.12</v>
      </c>
      <c r="K20" s="194" t="s">
        <v>170</v>
      </c>
      <c r="L20" s="95" t="s">
        <v>171</v>
      </c>
      <c r="N20" s="358"/>
      <c r="O20" s="361"/>
      <c r="P20" s="364"/>
      <c r="Q20" s="370"/>
      <c r="R20" s="141" t="s">
        <v>189</v>
      </c>
      <c r="S20" s="129" t="s">
        <v>184</v>
      </c>
      <c r="T20" s="129"/>
      <c r="U20" s="129" t="s">
        <v>160</v>
      </c>
      <c r="V20" s="140"/>
      <c r="W20" s="140">
        <v>0.12</v>
      </c>
      <c r="X20" s="128" t="s">
        <v>170</v>
      </c>
      <c r="Y20" s="129" t="s">
        <v>171</v>
      </c>
      <c r="AA20" s="358"/>
      <c r="AB20" s="361"/>
      <c r="AC20" s="364"/>
      <c r="AD20" s="370"/>
      <c r="AE20" s="141" t="s">
        <v>189</v>
      </c>
      <c r="AF20" s="129" t="s">
        <v>184</v>
      </c>
      <c r="AG20" s="129"/>
      <c r="AH20" s="129" t="s">
        <v>160</v>
      </c>
      <c r="AI20" s="140"/>
      <c r="AJ20" s="140">
        <v>0.12</v>
      </c>
      <c r="AK20" s="128" t="s">
        <v>170</v>
      </c>
      <c r="AL20" s="129" t="s">
        <v>171</v>
      </c>
      <c r="AN20" s="358"/>
      <c r="AO20" s="361"/>
      <c r="AP20" s="364"/>
      <c r="AQ20" s="370"/>
      <c r="AR20" s="141" t="s">
        <v>189</v>
      </c>
      <c r="AS20" s="129" t="s">
        <v>184</v>
      </c>
      <c r="AT20" s="129"/>
      <c r="AU20" s="129" t="s">
        <v>160</v>
      </c>
      <c r="AV20" s="140"/>
      <c r="AW20" s="140">
        <v>0.12</v>
      </c>
      <c r="AX20" s="128" t="s">
        <v>170</v>
      </c>
      <c r="AY20" s="129" t="s">
        <v>171</v>
      </c>
      <c r="BA20" s="358"/>
      <c r="BB20" s="361"/>
      <c r="BC20" s="364"/>
      <c r="BD20" s="370"/>
      <c r="BE20" s="141" t="s">
        <v>189</v>
      </c>
      <c r="BF20" s="129" t="s">
        <v>184</v>
      </c>
      <c r="BG20" s="129"/>
      <c r="BH20" s="129" t="s">
        <v>160</v>
      </c>
      <c r="BI20" s="140"/>
      <c r="BJ20" s="140">
        <v>0.12</v>
      </c>
      <c r="BK20" s="128" t="s">
        <v>170</v>
      </c>
      <c r="BL20" s="129" t="s">
        <v>171</v>
      </c>
      <c r="BN20" s="358"/>
      <c r="BO20" s="361"/>
      <c r="BP20" s="364"/>
      <c r="BQ20" s="370"/>
      <c r="BR20" s="141" t="s">
        <v>189</v>
      </c>
      <c r="BS20" s="129" t="s">
        <v>184</v>
      </c>
      <c r="BT20" s="129"/>
      <c r="BU20" s="129" t="s">
        <v>160</v>
      </c>
      <c r="BV20" s="140"/>
      <c r="BW20" s="140">
        <v>0.12</v>
      </c>
      <c r="BX20" s="128" t="s">
        <v>170</v>
      </c>
      <c r="BY20" s="129" t="s">
        <v>171</v>
      </c>
      <c r="CA20" s="358"/>
      <c r="CB20" s="361"/>
      <c r="CC20" s="364"/>
      <c r="CD20" s="370"/>
      <c r="CE20" s="141" t="s">
        <v>189</v>
      </c>
      <c r="CF20" s="129" t="s">
        <v>184</v>
      </c>
      <c r="CG20" s="129"/>
      <c r="CH20" s="129" t="s">
        <v>160</v>
      </c>
      <c r="CI20" s="140"/>
      <c r="CJ20" s="140">
        <v>0.12</v>
      </c>
      <c r="CK20" s="128" t="s">
        <v>170</v>
      </c>
      <c r="CL20" s="129" t="s">
        <v>171</v>
      </c>
      <c r="CN20" s="358"/>
      <c r="CO20" s="361"/>
      <c r="CP20" s="364"/>
      <c r="CQ20" s="370"/>
      <c r="CR20" s="141" t="s">
        <v>189</v>
      </c>
      <c r="CS20" s="129" t="s">
        <v>184</v>
      </c>
      <c r="CT20" s="129"/>
      <c r="CU20" s="129" t="s">
        <v>160</v>
      </c>
      <c r="CV20" s="140"/>
      <c r="CW20" s="140">
        <v>0.12</v>
      </c>
      <c r="CX20" s="128" t="s">
        <v>170</v>
      </c>
      <c r="CY20" s="129" t="s">
        <v>171</v>
      </c>
      <c r="DA20" s="358"/>
      <c r="DB20" s="361"/>
      <c r="DC20" s="364"/>
      <c r="DD20" s="370"/>
      <c r="DE20" s="141" t="s">
        <v>189</v>
      </c>
      <c r="DF20" s="129" t="s">
        <v>184</v>
      </c>
      <c r="DG20" s="129"/>
      <c r="DH20" s="129" t="s">
        <v>160</v>
      </c>
      <c r="DI20" s="140"/>
      <c r="DJ20" s="140">
        <v>0.12</v>
      </c>
      <c r="DK20" s="128" t="s">
        <v>170</v>
      </c>
      <c r="DL20" s="129" t="s">
        <v>171</v>
      </c>
    </row>
    <row r="21" spans="1:116" x14ac:dyDescent="0.2">
      <c r="A21" s="358"/>
      <c r="B21" s="362"/>
      <c r="C21" s="365"/>
      <c r="D21" s="371"/>
      <c r="E21" s="233"/>
      <c r="F21" s="136"/>
      <c r="G21" s="200"/>
      <c r="H21" s="201"/>
      <c r="I21" s="200"/>
      <c r="J21" s="200"/>
      <c r="K21" s="200"/>
      <c r="L21" s="200"/>
      <c r="N21" s="358"/>
      <c r="O21" s="362"/>
      <c r="P21" s="365"/>
      <c r="Q21" s="371"/>
      <c r="R21" s="142"/>
      <c r="S21" s="136"/>
      <c r="T21" s="143"/>
      <c r="U21" s="144"/>
      <c r="V21" s="143"/>
      <c r="W21" s="143"/>
      <c r="X21" s="143"/>
      <c r="Y21" s="143"/>
      <c r="AA21" s="358"/>
      <c r="AB21" s="362"/>
      <c r="AC21" s="365"/>
      <c r="AD21" s="371"/>
      <c r="AE21" s="142"/>
      <c r="AF21" s="136"/>
      <c r="AG21" s="143"/>
      <c r="AH21" s="144"/>
      <c r="AI21" s="143"/>
      <c r="AJ21" s="143"/>
      <c r="AK21" s="143"/>
      <c r="AL21" s="143"/>
      <c r="AN21" s="358"/>
      <c r="AO21" s="362"/>
      <c r="AP21" s="365"/>
      <c r="AQ21" s="371"/>
      <c r="AR21" s="142"/>
      <c r="AS21" s="136"/>
      <c r="AT21" s="143"/>
      <c r="AU21" s="144"/>
      <c r="AV21" s="143"/>
      <c r="AW21" s="143"/>
      <c r="AX21" s="143"/>
      <c r="AY21" s="143"/>
      <c r="BA21" s="358"/>
      <c r="BB21" s="362"/>
      <c r="BC21" s="365"/>
      <c r="BD21" s="371"/>
      <c r="BE21" s="142"/>
      <c r="BF21" s="136"/>
      <c r="BG21" s="143"/>
      <c r="BH21" s="144"/>
      <c r="BI21" s="143"/>
      <c r="BJ21" s="143"/>
      <c r="BK21" s="143"/>
      <c r="BL21" s="143"/>
      <c r="BN21" s="358"/>
      <c r="BO21" s="362"/>
      <c r="BP21" s="365"/>
      <c r="BQ21" s="371"/>
      <c r="BR21" s="142"/>
      <c r="BS21" s="136"/>
      <c r="BT21" s="143"/>
      <c r="BU21" s="144"/>
      <c r="BV21" s="143"/>
      <c r="BW21" s="143"/>
      <c r="BX21" s="143"/>
      <c r="BY21" s="143"/>
      <c r="CA21" s="358"/>
      <c r="CB21" s="362"/>
      <c r="CC21" s="365"/>
      <c r="CD21" s="371"/>
      <c r="CE21" s="142"/>
      <c r="CF21" s="136"/>
      <c r="CG21" s="143"/>
      <c r="CH21" s="144"/>
      <c r="CI21" s="143"/>
      <c r="CJ21" s="143"/>
      <c r="CK21" s="143"/>
      <c r="CL21" s="143"/>
      <c r="CN21" s="358"/>
      <c r="CO21" s="362"/>
      <c r="CP21" s="365"/>
      <c r="CQ21" s="371"/>
      <c r="CR21" s="142"/>
      <c r="CS21" s="136"/>
      <c r="CT21" s="143"/>
      <c r="CU21" s="144"/>
      <c r="CV21" s="143"/>
      <c r="CW21" s="143"/>
      <c r="CX21" s="143"/>
      <c r="CY21" s="143"/>
      <c r="DA21" s="358"/>
      <c r="DB21" s="362"/>
      <c r="DC21" s="365"/>
      <c r="DD21" s="371"/>
      <c r="DE21" s="142"/>
      <c r="DF21" s="136"/>
      <c r="DG21" s="143"/>
      <c r="DH21" s="144"/>
      <c r="DI21" s="143"/>
      <c r="DJ21" s="143"/>
      <c r="DK21" s="143"/>
      <c r="DL21" s="143"/>
    </row>
    <row r="22" spans="1:116" ht="19.5" customHeight="1" x14ac:dyDescent="0.2">
      <c r="A22" s="372" t="s">
        <v>31</v>
      </c>
      <c r="B22" s="145" t="s">
        <v>56</v>
      </c>
      <c r="C22" s="146">
        <f>IF(I3*0.33/3&lt;1, 1, I3*0.33/3)</f>
        <v>78.568600000000004</v>
      </c>
      <c r="D22" s="147"/>
      <c r="E22" s="213"/>
      <c r="F22" s="149"/>
      <c r="G22" s="375"/>
      <c r="H22" s="376"/>
      <c r="I22" s="376"/>
      <c r="J22" s="376"/>
      <c r="K22" s="376"/>
      <c r="L22" s="377"/>
      <c r="N22" s="357" t="s">
        <v>31</v>
      </c>
      <c r="O22" s="145" t="s">
        <v>56</v>
      </c>
      <c r="P22" s="146">
        <f>IF(V3*0.33/3&lt;1, 1, V3*0.33/3)</f>
        <v>61.950900000000011</v>
      </c>
      <c r="Q22" s="147"/>
      <c r="R22" s="148"/>
      <c r="S22" s="149"/>
      <c r="T22" s="378"/>
      <c r="U22" s="378"/>
      <c r="V22" s="378"/>
      <c r="W22" s="378"/>
      <c r="X22" s="378"/>
      <c r="Y22" s="379"/>
      <c r="AA22" s="357" t="s">
        <v>31</v>
      </c>
      <c r="AB22" s="145" t="s">
        <v>56</v>
      </c>
      <c r="AC22" s="146">
        <f>IF(AI3*0.33/3&lt;1, 1, AI3*0.33/3)</f>
        <v>9.7845000000000013</v>
      </c>
      <c r="AD22" s="147"/>
      <c r="AE22" s="148"/>
      <c r="AF22" s="149"/>
      <c r="AG22" s="380"/>
      <c r="AH22" s="378"/>
      <c r="AI22" s="378"/>
      <c r="AJ22" s="378"/>
      <c r="AK22" s="378"/>
      <c r="AL22" s="379"/>
      <c r="AN22" s="357" t="s">
        <v>31</v>
      </c>
      <c r="AO22" s="145" t="s">
        <v>56</v>
      </c>
      <c r="AP22" s="146">
        <f>IF(AV3*0.33/3&lt;1, 1, AV3*0.33/3)</f>
        <v>3.8962000000000003</v>
      </c>
      <c r="AQ22" s="147"/>
      <c r="AR22" s="148"/>
      <c r="AS22" s="149"/>
      <c r="AT22" s="380"/>
      <c r="AU22" s="378"/>
      <c r="AV22" s="378"/>
      <c r="AW22" s="378"/>
      <c r="AX22" s="378"/>
      <c r="AY22" s="379"/>
      <c r="BA22" s="357" t="s">
        <v>31</v>
      </c>
      <c r="BB22" s="145" t="s">
        <v>56</v>
      </c>
      <c r="BC22" s="146">
        <f>IF(BI3*0.33/3&lt;1, 1, BI3*0.33/3)</f>
        <v>1</v>
      </c>
      <c r="BD22" s="147"/>
      <c r="BE22" s="148"/>
      <c r="BF22" s="149"/>
      <c r="BG22" s="380"/>
      <c r="BH22" s="378"/>
      <c r="BI22" s="378"/>
      <c r="BJ22" s="378"/>
      <c r="BK22" s="378"/>
      <c r="BL22" s="379"/>
      <c r="BN22" s="357" t="s">
        <v>31</v>
      </c>
      <c r="BO22" s="145" t="s">
        <v>56</v>
      </c>
      <c r="BP22" s="146">
        <f>IF(BV3*0.33/3&lt;1, 1, BV3*0.33/3)</f>
        <v>1</v>
      </c>
      <c r="BQ22" s="147"/>
      <c r="BR22" s="148"/>
      <c r="BS22" s="149"/>
      <c r="BT22" s="380"/>
      <c r="BU22" s="378"/>
      <c r="BV22" s="378"/>
      <c r="BW22" s="378"/>
      <c r="BX22" s="378"/>
      <c r="BY22" s="379"/>
      <c r="CA22" s="357" t="s">
        <v>31</v>
      </c>
      <c r="CB22" s="145" t="s">
        <v>56</v>
      </c>
      <c r="CC22" s="146">
        <f>IF(CI3*0.33/3&lt;1, 1, CI3*0.33/3)</f>
        <v>2.5157000000000003</v>
      </c>
      <c r="CD22" s="147"/>
      <c r="CE22" s="148"/>
      <c r="CF22" s="149"/>
      <c r="CG22" s="380"/>
      <c r="CH22" s="378"/>
      <c r="CI22" s="378"/>
      <c r="CJ22" s="378"/>
      <c r="CK22" s="378"/>
      <c r="CL22" s="379"/>
      <c r="CN22" s="357" t="s">
        <v>31</v>
      </c>
      <c r="CO22" s="145" t="s">
        <v>56</v>
      </c>
      <c r="CP22" s="146">
        <f>IF(CV3*0.33/3&lt;1, 1, CV3*0.33/3)</f>
        <v>1</v>
      </c>
      <c r="CQ22" s="147"/>
      <c r="CR22" s="148"/>
      <c r="CS22" s="149"/>
      <c r="CT22" s="380"/>
      <c r="CU22" s="378"/>
      <c r="CV22" s="378"/>
      <c r="CW22" s="378"/>
      <c r="CX22" s="378"/>
      <c r="CY22" s="379"/>
      <c r="DA22" s="357" t="s">
        <v>31</v>
      </c>
      <c r="DB22" s="145" t="s">
        <v>56</v>
      </c>
      <c r="DC22" s="146">
        <f>IF(DI3*0.33/3&lt;1, 1, DI3*0.33/3)</f>
        <v>1</v>
      </c>
      <c r="DD22" s="147"/>
      <c r="DE22" s="148"/>
      <c r="DF22" s="149"/>
      <c r="DG22" s="380"/>
      <c r="DH22" s="378"/>
      <c r="DI22" s="378"/>
      <c r="DJ22" s="378"/>
      <c r="DK22" s="378"/>
      <c r="DL22" s="379"/>
    </row>
    <row r="23" spans="1:116" ht="9.75" customHeight="1" x14ac:dyDescent="0.2">
      <c r="A23" s="373"/>
      <c r="B23" s="150" t="s">
        <v>57</v>
      </c>
      <c r="C23" s="151"/>
      <c r="D23" s="147">
        <f>(Q23+AD23+AQ23++BD23+BQ23+CD23+CQ23+DD23)</f>
        <v>20</v>
      </c>
      <c r="E23" s="234" t="s">
        <v>79</v>
      </c>
      <c r="F23" s="126" t="s">
        <v>184</v>
      </c>
      <c r="G23" s="202"/>
      <c r="H23" s="127" t="s">
        <v>160</v>
      </c>
      <c r="I23" s="203"/>
      <c r="J23" s="203">
        <v>8.7999999999999995E-2</v>
      </c>
      <c r="K23" s="204" t="s">
        <v>170</v>
      </c>
      <c r="L23" s="92" t="s">
        <v>171</v>
      </c>
      <c r="N23" s="358"/>
      <c r="O23" s="150" t="s">
        <v>57</v>
      </c>
      <c r="P23" s="151"/>
      <c r="Q23" s="147">
        <v>9</v>
      </c>
      <c r="R23" s="152" t="s">
        <v>79</v>
      </c>
      <c r="S23" s="126" t="s">
        <v>184</v>
      </c>
      <c r="T23" s="153"/>
      <c r="U23" s="127" t="s">
        <v>160</v>
      </c>
      <c r="V23" s="154"/>
      <c r="W23" s="154">
        <v>8.7999999999999995E-2</v>
      </c>
      <c r="X23" s="155" t="s">
        <v>170</v>
      </c>
      <c r="Y23" s="156" t="s">
        <v>171</v>
      </c>
      <c r="AA23" s="358"/>
      <c r="AB23" s="150" t="s">
        <v>57</v>
      </c>
      <c r="AC23" s="151"/>
      <c r="AD23" s="147">
        <v>3</v>
      </c>
      <c r="AE23" s="152" t="s">
        <v>79</v>
      </c>
      <c r="AF23" s="126" t="s">
        <v>184</v>
      </c>
      <c r="AG23" s="153"/>
      <c r="AH23" s="127" t="s">
        <v>160</v>
      </c>
      <c r="AI23" s="154"/>
      <c r="AJ23" s="154">
        <v>8.7999999999999995E-2</v>
      </c>
      <c r="AK23" s="155" t="s">
        <v>170</v>
      </c>
      <c r="AL23" s="156" t="s">
        <v>171</v>
      </c>
      <c r="AN23" s="358"/>
      <c r="AO23" s="150" t="s">
        <v>57</v>
      </c>
      <c r="AP23" s="151"/>
      <c r="AQ23" s="147">
        <v>2</v>
      </c>
      <c r="AR23" s="152" t="s">
        <v>79</v>
      </c>
      <c r="AS23" s="126" t="s">
        <v>184</v>
      </c>
      <c r="AT23" s="153"/>
      <c r="AU23" s="127" t="s">
        <v>160</v>
      </c>
      <c r="AV23" s="154"/>
      <c r="AW23" s="154">
        <v>8.7999999999999995E-2</v>
      </c>
      <c r="AX23" s="155" t="s">
        <v>170</v>
      </c>
      <c r="AY23" s="156" t="s">
        <v>171</v>
      </c>
      <c r="BA23" s="358"/>
      <c r="BB23" s="150" t="s">
        <v>57</v>
      </c>
      <c r="BC23" s="151"/>
      <c r="BD23" s="147">
        <v>1</v>
      </c>
      <c r="BE23" s="152" t="s">
        <v>79</v>
      </c>
      <c r="BF23" s="126" t="s">
        <v>184</v>
      </c>
      <c r="BG23" s="153"/>
      <c r="BH23" s="127" t="s">
        <v>160</v>
      </c>
      <c r="BI23" s="154"/>
      <c r="BJ23" s="154">
        <v>8.7999999999999995E-2</v>
      </c>
      <c r="BK23" s="155" t="s">
        <v>170</v>
      </c>
      <c r="BL23" s="156" t="s">
        <v>171</v>
      </c>
      <c r="BN23" s="358"/>
      <c r="BO23" s="150" t="s">
        <v>57</v>
      </c>
      <c r="BP23" s="151"/>
      <c r="BQ23" s="147">
        <v>1</v>
      </c>
      <c r="BR23" s="152" t="s">
        <v>79</v>
      </c>
      <c r="BS23" s="126" t="s">
        <v>184</v>
      </c>
      <c r="BT23" s="153"/>
      <c r="BU23" s="127" t="s">
        <v>160</v>
      </c>
      <c r="BV23" s="154"/>
      <c r="BW23" s="154">
        <v>8.7999999999999995E-2</v>
      </c>
      <c r="BX23" s="155" t="s">
        <v>170</v>
      </c>
      <c r="BY23" s="156" t="s">
        <v>171</v>
      </c>
      <c r="CA23" s="358"/>
      <c r="CB23" s="150" t="s">
        <v>57</v>
      </c>
      <c r="CC23" s="151"/>
      <c r="CD23" s="147">
        <v>2</v>
      </c>
      <c r="CE23" s="152" t="s">
        <v>79</v>
      </c>
      <c r="CF23" s="126" t="s">
        <v>184</v>
      </c>
      <c r="CG23" s="153"/>
      <c r="CH23" s="127" t="s">
        <v>160</v>
      </c>
      <c r="CI23" s="154"/>
      <c r="CJ23" s="154">
        <v>8.7999999999999995E-2</v>
      </c>
      <c r="CK23" s="155" t="s">
        <v>170</v>
      </c>
      <c r="CL23" s="156" t="s">
        <v>171</v>
      </c>
      <c r="CN23" s="358"/>
      <c r="CO23" s="150" t="s">
        <v>57</v>
      </c>
      <c r="CP23" s="151"/>
      <c r="CQ23" s="147">
        <v>1</v>
      </c>
      <c r="CR23" s="152" t="s">
        <v>79</v>
      </c>
      <c r="CS23" s="126" t="s">
        <v>184</v>
      </c>
      <c r="CT23" s="153"/>
      <c r="CU23" s="127" t="s">
        <v>160</v>
      </c>
      <c r="CV23" s="154"/>
      <c r="CW23" s="154">
        <v>8.7999999999999995E-2</v>
      </c>
      <c r="CX23" s="155" t="s">
        <v>170</v>
      </c>
      <c r="CY23" s="156" t="s">
        <v>171</v>
      </c>
      <c r="DA23" s="358"/>
      <c r="DB23" s="150" t="s">
        <v>57</v>
      </c>
      <c r="DC23" s="151"/>
      <c r="DD23" s="147">
        <v>1</v>
      </c>
      <c r="DE23" s="152" t="s">
        <v>79</v>
      </c>
      <c r="DF23" s="126" t="s">
        <v>184</v>
      </c>
      <c r="DG23" s="153"/>
      <c r="DH23" s="127" t="s">
        <v>160</v>
      </c>
      <c r="DI23" s="154"/>
      <c r="DJ23" s="154">
        <v>8.7999999999999995E-2</v>
      </c>
      <c r="DK23" s="155" t="s">
        <v>170</v>
      </c>
      <c r="DL23" s="156" t="s">
        <v>171</v>
      </c>
    </row>
    <row r="24" spans="1:116" ht="9.75" customHeight="1" x14ac:dyDescent="0.2">
      <c r="A24" s="373"/>
      <c r="B24" s="157" t="s">
        <v>58</v>
      </c>
      <c r="C24" s="381"/>
      <c r="D24" s="366">
        <f>(Q24+AD24+AQ24++BD24+BQ24+CD24+CQ24+DD24)</f>
        <v>16</v>
      </c>
      <c r="E24" s="127"/>
      <c r="F24" s="127"/>
      <c r="G24" s="127"/>
      <c r="H24" s="127"/>
      <c r="I24" s="127"/>
      <c r="J24" s="127"/>
      <c r="K24" s="127"/>
      <c r="L24" s="127"/>
      <c r="N24" s="358"/>
      <c r="O24" s="157" t="s">
        <v>58</v>
      </c>
      <c r="P24" s="381"/>
      <c r="Q24" s="369">
        <v>8</v>
      </c>
      <c r="R24" s="127"/>
      <c r="S24" s="127"/>
      <c r="T24" s="127"/>
      <c r="U24" s="127"/>
      <c r="V24" s="127"/>
      <c r="W24" s="127"/>
      <c r="X24" s="127"/>
      <c r="Y24" s="127"/>
      <c r="AA24" s="358"/>
      <c r="AB24" s="157" t="s">
        <v>58</v>
      </c>
      <c r="AC24" s="381"/>
      <c r="AD24" s="369">
        <v>2</v>
      </c>
      <c r="AE24" s="127"/>
      <c r="AF24" s="127"/>
      <c r="AG24" s="127"/>
      <c r="AH24" s="127"/>
      <c r="AI24" s="127"/>
      <c r="AJ24" s="127"/>
      <c r="AK24" s="127"/>
      <c r="AL24" s="127"/>
      <c r="AN24" s="358"/>
      <c r="AO24" s="157" t="s">
        <v>58</v>
      </c>
      <c r="AP24" s="381"/>
      <c r="AQ24" s="369">
        <v>1</v>
      </c>
      <c r="AR24" s="127"/>
      <c r="AS24" s="127"/>
      <c r="AT24" s="127"/>
      <c r="AU24" s="127"/>
      <c r="AV24" s="127"/>
      <c r="AW24" s="127"/>
      <c r="AX24" s="127"/>
      <c r="AY24" s="127"/>
      <c r="BA24" s="358"/>
      <c r="BB24" s="157" t="s">
        <v>58</v>
      </c>
      <c r="BC24" s="381"/>
      <c r="BD24" s="369">
        <v>0</v>
      </c>
      <c r="BE24" s="127"/>
      <c r="BF24" s="127"/>
      <c r="BG24" s="127"/>
      <c r="BH24" s="127"/>
      <c r="BI24" s="127"/>
      <c r="BJ24" s="127"/>
      <c r="BK24" s="127"/>
      <c r="BL24" s="127"/>
      <c r="BN24" s="358"/>
      <c r="BO24" s="157" t="s">
        <v>58</v>
      </c>
      <c r="BP24" s="381"/>
      <c r="BQ24" s="369">
        <v>1</v>
      </c>
      <c r="BR24" s="127"/>
      <c r="BS24" s="127"/>
      <c r="BT24" s="127"/>
      <c r="BU24" s="127"/>
      <c r="BV24" s="127"/>
      <c r="BW24" s="127"/>
      <c r="BX24" s="127"/>
      <c r="BY24" s="127"/>
      <c r="CA24" s="358"/>
      <c r="CB24" s="157" t="s">
        <v>58</v>
      </c>
      <c r="CC24" s="381"/>
      <c r="CD24" s="369">
        <v>2</v>
      </c>
      <c r="CE24" s="127"/>
      <c r="CF24" s="127"/>
      <c r="CG24" s="127"/>
      <c r="CH24" s="127"/>
      <c r="CI24" s="127"/>
      <c r="CJ24" s="127"/>
      <c r="CK24" s="127"/>
      <c r="CL24" s="127"/>
      <c r="CN24" s="358"/>
      <c r="CO24" s="157" t="s">
        <v>58</v>
      </c>
      <c r="CP24" s="381"/>
      <c r="CQ24" s="369">
        <v>1</v>
      </c>
      <c r="CR24" s="127"/>
      <c r="CS24" s="127"/>
      <c r="CT24" s="127"/>
      <c r="CU24" s="127"/>
      <c r="CV24" s="127"/>
      <c r="CW24" s="127"/>
      <c r="CX24" s="127"/>
      <c r="CY24" s="127"/>
      <c r="DA24" s="358"/>
      <c r="DB24" s="157" t="s">
        <v>58</v>
      </c>
      <c r="DC24" s="381"/>
      <c r="DD24" s="369">
        <v>1</v>
      </c>
      <c r="DE24" s="127"/>
      <c r="DF24" s="127"/>
      <c r="DG24" s="127"/>
      <c r="DH24" s="127"/>
      <c r="DI24" s="127"/>
      <c r="DJ24" s="127"/>
      <c r="DK24" s="127"/>
      <c r="DL24" s="127"/>
    </row>
    <row r="25" spans="1:116" ht="9.75" customHeight="1" x14ac:dyDescent="0.2">
      <c r="A25" s="373"/>
      <c r="B25" s="158" t="s">
        <v>59</v>
      </c>
      <c r="C25" s="382"/>
      <c r="D25" s="370"/>
      <c r="E25" s="235" t="s">
        <v>82</v>
      </c>
      <c r="F25" s="129" t="s">
        <v>184</v>
      </c>
      <c r="G25" s="129"/>
      <c r="H25" s="129" t="s">
        <v>160</v>
      </c>
      <c r="I25" s="129"/>
      <c r="J25" s="129">
        <v>0.13</v>
      </c>
      <c r="K25" s="129" t="s">
        <v>170</v>
      </c>
      <c r="L25" s="129" t="s">
        <v>171</v>
      </c>
      <c r="N25" s="358"/>
      <c r="O25" s="158" t="s">
        <v>59</v>
      </c>
      <c r="P25" s="382"/>
      <c r="Q25" s="370"/>
      <c r="R25" s="159" t="s">
        <v>82</v>
      </c>
      <c r="S25" s="129" t="s">
        <v>184</v>
      </c>
      <c r="T25" s="129"/>
      <c r="U25" s="129" t="s">
        <v>160</v>
      </c>
      <c r="V25" s="129"/>
      <c r="W25" s="129">
        <v>0.13</v>
      </c>
      <c r="X25" s="129" t="s">
        <v>170</v>
      </c>
      <c r="Y25" s="129" t="s">
        <v>171</v>
      </c>
      <c r="AA25" s="358"/>
      <c r="AB25" s="158" t="s">
        <v>59</v>
      </c>
      <c r="AC25" s="382"/>
      <c r="AD25" s="370"/>
      <c r="AE25" s="159" t="s">
        <v>82</v>
      </c>
      <c r="AF25" s="129" t="s">
        <v>184</v>
      </c>
      <c r="AG25" s="129"/>
      <c r="AH25" s="129" t="s">
        <v>160</v>
      </c>
      <c r="AI25" s="129"/>
      <c r="AJ25" s="129">
        <v>0.13</v>
      </c>
      <c r="AK25" s="129" t="s">
        <v>170</v>
      </c>
      <c r="AL25" s="129" t="s">
        <v>171</v>
      </c>
      <c r="AN25" s="358"/>
      <c r="AO25" s="158" t="s">
        <v>59</v>
      </c>
      <c r="AP25" s="382"/>
      <c r="AQ25" s="370"/>
      <c r="AR25" s="159" t="s">
        <v>82</v>
      </c>
      <c r="AS25" s="129" t="s">
        <v>184</v>
      </c>
      <c r="AT25" s="129"/>
      <c r="AU25" s="129" t="s">
        <v>160</v>
      </c>
      <c r="AV25" s="129"/>
      <c r="AW25" s="129">
        <v>0.13</v>
      </c>
      <c r="AX25" s="129" t="s">
        <v>170</v>
      </c>
      <c r="AY25" s="129" t="s">
        <v>171</v>
      </c>
      <c r="BA25" s="358"/>
      <c r="BB25" s="158" t="s">
        <v>59</v>
      </c>
      <c r="BC25" s="382"/>
      <c r="BD25" s="370"/>
      <c r="BE25" s="159" t="s">
        <v>82</v>
      </c>
      <c r="BF25" s="129" t="s">
        <v>184</v>
      </c>
      <c r="BG25" s="129"/>
      <c r="BH25" s="129" t="s">
        <v>160</v>
      </c>
      <c r="BI25" s="129"/>
      <c r="BJ25" s="129">
        <v>0.13</v>
      </c>
      <c r="BK25" s="129" t="s">
        <v>170</v>
      </c>
      <c r="BL25" s="129" t="s">
        <v>171</v>
      </c>
      <c r="BN25" s="358"/>
      <c r="BO25" s="158" t="s">
        <v>59</v>
      </c>
      <c r="BP25" s="382"/>
      <c r="BQ25" s="370"/>
      <c r="BR25" s="159" t="s">
        <v>82</v>
      </c>
      <c r="BS25" s="129" t="s">
        <v>184</v>
      </c>
      <c r="BT25" s="129"/>
      <c r="BU25" s="129" t="s">
        <v>160</v>
      </c>
      <c r="BV25" s="129"/>
      <c r="BW25" s="129">
        <v>0.13</v>
      </c>
      <c r="BX25" s="129" t="s">
        <v>170</v>
      </c>
      <c r="BY25" s="129" t="s">
        <v>171</v>
      </c>
      <c r="CA25" s="358"/>
      <c r="CB25" s="158" t="s">
        <v>59</v>
      </c>
      <c r="CC25" s="382"/>
      <c r="CD25" s="370"/>
      <c r="CE25" s="159" t="s">
        <v>82</v>
      </c>
      <c r="CF25" s="129" t="s">
        <v>184</v>
      </c>
      <c r="CG25" s="129"/>
      <c r="CH25" s="129" t="s">
        <v>160</v>
      </c>
      <c r="CI25" s="129"/>
      <c r="CJ25" s="129">
        <v>0.13</v>
      </c>
      <c r="CK25" s="129" t="s">
        <v>170</v>
      </c>
      <c r="CL25" s="129" t="s">
        <v>171</v>
      </c>
      <c r="CN25" s="358"/>
      <c r="CO25" s="158" t="s">
        <v>59</v>
      </c>
      <c r="CP25" s="382"/>
      <c r="CQ25" s="370"/>
      <c r="CR25" s="159" t="s">
        <v>82</v>
      </c>
      <c r="CS25" s="129" t="s">
        <v>184</v>
      </c>
      <c r="CT25" s="129"/>
      <c r="CU25" s="129" t="s">
        <v>160</v>
      </c>
      <c r="CV25" s="129"/>
      <c r="CW25" s="129">
        <v>0.13</v>
      </c>
      <c r="CX25" s="129" t="s">
        <v>170</v>
      </c>
      <c r="CY25" s="129" t="s">
        <v>171</v>
      </c>
      <c r="DA25" s="358"/>
      <c r="DB25" s="158" t="s">
        <v>59</v>
      </c>
      <c r="DC25" s="382"/>
      <c r="DD25" s="370"/>
      <c r="DE25" s="159" t="s">
        <v>82</v>
      </c>
      <c r="DF25" s="129" t="s">
        <v>184</v>
      </c>
      <c r="DG25" s="129"/>
      <c r="DH25" s="129" t="s">
        <v>160</v>
      </c>
      <c r="DI25" s="129"/>
      <c r="DJ25" s="129">
        <v>0.13</v>
      </c>
      <c r="DK25" s="129" t="s">
        <v>170</v>
      </c>
      <c r="DL25" s="129" t="s">
        <v>171</v>
      </c>
    </row>
    <row r="26" spans="1:116" ht="9.75" customHeight="1" x14ac:dyDescent="0.2">
      <c r="A26" s="373"/>
      <c r="B26" s="158" t="s">
        <v>60</v>
      </c>
      <c r="C26" s="382"/>
      <c r="D26" s="370"/>
      <c r="E26" s="229" t="s">
        <v>83</v>
      </c>
      <c r="F26" s="129" t="s">
        <v>184</v>
      </c>
      <c r="G26" s="129"/>
      <c r="H26" s="129" t="s">
        <v>160</v>
      </c>
      <c r="I26" s="129"/>
      <c r="J26" s="129">
        <v>2.5999999999999999E-2</v>
      </c>
      <c r="K26" s="129" t="s">
        <v>170</v>
      </c>
      <c r="L26" s="129" t="s">
        <v>171</v>
      </c>
      <c r="N26" s="358"/>
      <c r="O26" s="158" t="s">
        <v>60</v>
      </c>
      <c r="P26" s="382"/>
      <c r="Q26" s="370"/>
      <c r="R26" s="130" t="s">
        <v>83</v>
      </c>
      <c r="S26" s="129" t="s">
        <v>184</v>
      </c>
      <c r="T26" s="129"/>
      <c r="U26" s="129" t="s">
        <v>160</v>
      </c>
      <c r="V26" s="129"/>
      <c r="W26" s="129">
        <v>2.5999999999999999E-2</v>
      </c>
      <c r="X26" s="129" t="s">
        <v>170</v>
      </c>
      <c r="Y26" s="129" t="s">
        <v>171</v>
      </c>
      <c r="AA26" s="358"/>
      <c r="AB26" s="158" t="s">
        <v>60</v>
      </c>
      <c r="AC26" s="382"/>
      <c r="AD26" s="370"/>
      <c r="AE26" s="130" t="s">
        <v>83</v>
      </c>
      <c r="AF26" s="129" t="s">
        <v>184</v>
      </c>
      <c r="AG26" s="129"/>
      <c r="AH26" s="129" t="s">
        <v>160</v>
      </c>
      <c r="AI26" s="129"/>
      <c r="AJ26" s="129">
        <v>2.5999999999999999E-2</v>
      </c>
      <c r="AK26" s="129" t="s">
        <v>170</v>
      </c>
      <c r="AL26" s="129" t="s">
        <v>171</v>
      </c>
      <c r="AN26" s="358"/>
      <c r="AO26" s="158" t="s">
        <v>60</v>
      </c>
      <c r="AP26" s="382"/>
      <c r="AQ26" s="370"/>
      <c r="AR26" s="130" t="s">
        <v>83</v>
      </c>
      <c r="AS26" s="129" t="s">
        <v>184</v>
      </c>
      <c r="AT26" s="129"/>
      <c r="AU26" s="129" t="s">
        <v>160</v>
      </c>
      <c r="AV26" s="129"/>
      <c r="AW26" s="129">
        <v>2.5999999999999999E-2</v>
      </c>
      <c r="AX26" s="129" t="s">
        <v>170</v>
      </c>
      <c r="AY26" s="129" t="s">
        <v>171</v>
      </c>
      <c r="BA26" s="358"/>
      <c r="BB26" s="158" t="s">
        <v>60</v>
      </c>
      <c r="BC26" s="382"/>
      <c r="BD26" s="370"/>
      <c r="BE26" s="130" t="s">
        <v>83</v>
      </c>
      <c r="BF26" s="129" t="s">
        <v>184</v>
      </c>
      <c r="BG26" s="129"/>
      <c r="BH26" s="129" t="s">
        <v>160</v>
      </c>
      <c r="BI26" s="129"/>
      <c r="BJ26" s="129">
        <v>2.5999999999999999E-2</v>
      </c>
      <c r="BK26" s="129" t="s">
        <v>170</v>
      </c>
      <c r="BL26" s="129" t="s">
        <v>171</v>
      </c>
      <c r="BN26" s="358"/>
      <c r="BO26" s="158" t="s">
        <v>60</v>
      </c>
      <c r="BP26" s="382"/>
      <c r="BQ26" s="370"/>
      <c r="BR26" s="130" t="s">
        <v>83</v>
      </c>
      <c r="BS26" s="129" t="s">
        <v>184</v>
      </c>
      <c r="BT26" s="129"/>
      <c r="BU26" s="129" t="s">
        <v>160</v>
      </c>
      <c r="BV26" s="129"/>
      <c r="BW26" s="129">
        <v>2.5999999999999999E-2</v>
      </c>
      <c r="BX26" s="129" t="s">
        <v>170</v>
      </c>
      <c r="BY26" s="129" t="s">
        <v>171</v>
      </c>
      <c r="CA26" s="358"/>
      <c r="CB26" s="158" t="s">
        <v>60</v>
      </c>
      <c r="CC26" s="382"/>
      <c r="CD26" s="370"/>
      <c r="CE26" s="130" t="s">
        <v>83</v>
      </c>
      <c r="CF26" s="129" t="s">
        <v>184</v>
      </c>
      <c r="CG26" s="129"/>
      <c r="CH26" s="129" t="s">
        <v>160</v>
      </c>
      <c r="CI26" s="129"/>
      <c r="CJ26" s="129">
        <v>2.5999999999999999E-2</v>
      </c>
      <c r="CK26" s="129" t="s">
        <v>170</v>
      </c>
      <c r="CL26" s="129" t="s">
        <v>171</v>
      </c>
      <c r="CN26" s="358"/>
      <c r="CO26" s="158" t="s">
        <v>60</v>
      </c>
      <c r="CP26" s="382"/>
      <c r="CQ26" s="370"/>
      <c r="CR26" s="130" t="s">
        <v>83</v>
      </c>
      <c r="CS26" s="129" t="s">
        <v>184</v>
      </c>
      <c r="CT26" s="129"/>
      <c r="CU26" s="129" t="s">
        <v>160</v>
      </c>
      <c r="CV26" s="129"/>
      <c r="CW26" s="129">
        <v>2.5999999999999999E-2</v>
      </c>
      <c r="CX26" s="129" t="s">
        <v>170</v>
      </c>
      <c r="CY26" s="129" t="s">
        <v>171</v>
      </c>
      <c r="DA26" s="358"/>
      <c r="DB26" s="158" t="s">
        <v>60</v>
      </c>
      <c r="DC26" s="382"/>
      <c r="DD26" s="370"/>
      <c r="DE26" s="130" t="s">
        <v>83</v>
      </c>
      <c r="DF26" s="129" t="s">
        <v>184</v>
      </c>
      <c r="DG26" s="129"/>
      <c r="DH26" s="129" t="s">
        <v>160</v>
      </c>
      <c r="DI26" s="129"/>
      <c r="DJ26" s="129">
        <v>2.5999999999999999E-2</v>
      </c>
      <c r="DK26" s="129" t="s">
        <v>170</v>
      </c>
      <c r="DL26" s="129" t="s">
        <v>171</v>
      </c>
    </row>
    <row r="27" spans="1:116" ht="9.75" customHeight="1" x14ac:dyDescent="0.2">
      <c r="A27" s="373"/>
      <c r="B27" s="158" t="s">
        <v>61</v>
      </c>
      <c r="C27" s="382"/>
      <c r="D27" s="370"/>
      <c r="E27" s="229" t="s">
        <v>84</v>
      </c>
      <c r="F27" s="129" t="s">
        <v>184</v>
      </c>
      <c r="G27" s="129"/>
      <c r="H27" s="129" t="s">
        <v>160</v>
      </c>
      <c r="I27" s="129"/>
      <c r="J27" s="129">
        <v>2.4E-2</v>
      </c>
      <c r="K27" s="129" t="s">
        <v>170</v>
      </c>
      <c r="L27" s="129" t="s">
        <v>171</v>
      </c>
      <c r="N27" s="358"/>
      <c r="O27" s="158" t="s">
        <v>61</v>
      </c>
      <c r="P27" s="382"/>
      <c r="Q27" s="370"/>
      <c r="R27" s="130" t="s">
        <v>84</v>
      </c>
      <c r="S27" s="129" t="s">
        <v>184</v>
      </c>
      <c r="T27" s="129"/>
      <c r="U27" s="129" t="s">
        <v>160</v>
      </c>
      <c r="V27" s="129"/>
      <c r="W27" s="129">
        <v>2.4E-2</v>
      </c>
      <c r="X27" s="129" t="s">
        <v>170</v>
      </c>
      <c r="Y27" s="129" t="s">
        <v>171</v>
      </c>
      <c r="AA27" s="358"/>
      <c r="AB27" s="158" t="s">
        <v>61</v>
      </c>
      <c r="AC27" s="382"/>
      <c r="AD27" s="370"/>
      <c r="AE27" s="130" t="s">
        <v>84</v>
      </c>
      <c r="AF27" s="129" t="s">
        <v>184</v>
      </c>
      <c r="AG27" s="129"/>
      <c r="AH27" s="129" t="s">
        <v>160</v>
      </c>
      <c r="AI27" s="129"/>
      <c r="AJ27" s="129">
        <v>2.4E-2</v>
      </c>
      <c r="AK27" s="129" t="s">
        <v>170</v>
      </c>
      <c r="AL27" s="129" t="s">
        <v>171</v>
      </c>
      <c r="AN27" s="358"/>
      <c r="AO27" s="158" t="s">
        <v>61</v>
      </c>
      <c r="AP27" s="382"/>
      <c r="AQ27" s="370"/>
      <c r="AR27" s="130" t="s">
        <v>84</v>
      </c>
      <c r="AS27" s="129" t="s">
        <v>184</v>
      </c>
      <c r="AT27" s="129"/>
      <c r="AU27" s="129" t="s">
        <v>160</v>
      </c>
      <c r="AV27" s="129"/>
      <c r="AW27" s="129">
        <v>2.4E-2</v>
      </c>
      <c r="AX27" s="129" t="s">
        <v>170</v>
      </c>
      <c r="AY27" s="129" t="s">
        <v>171</v>
      </c>
      <c r="BA27" s="358"/>
      <c r="BB27" s="158" t="s">
        <v>61</v>
      </c>
      <c r="BC27" s="382"/>
      <c r="BD27" s="370"/>
      <c r="BE27" s="130" t="s">
        <v>84</v>
      </c>
      <c r="BF27" s="129" t="s">
        <v>184</v>
      </c>
      <c r="BG27" s="129"/>
      <c r="BH27" s="129" t="s">
        <v>160</v>
      </c>
      <c r="BI27" s="129"/>
      <c r="BJ27" s="129">
        <v>2.4E-2</v>
      </c>
      <c r="BK27" s="129" t="s">
        <v>170</v>
      </c>
      <c r="BL27" s="129" t="s">
        <v>171</v>
      </c>
      <c r="BN27" s="358"/>
      <c r="BO27" s="158" t="s">
        <v>61</v>
      </c>
      <c r="BP27" s="382"/>
      <c r="BQ27" s="370"/>
      <c r="BR27" s="130" t="s">
        <v>84</v>
      </c>
      <c r="BS27" s="129" t="s">
        <v>184</v>
      </c>
      <c r="BT27" s="129"/>
      <c r="BU27" s="129" t="s">
        <v>160</v>
      </c>
      <c r="BV27" s="129"/>
      <c r="BW27" s="129">
        <v>2.4E-2</v>
      </c>
      <c r="BX27" s="129" t="s">
        <v>170</v>
      </c>
      <c r="BY27" s="129" t="s">
        <v>171</v>
      </c>
      <c r="CA27" s="358"/>
      <c r="CB27" s="158" t="s">
        <v>61</v>
      </c>
      <c r="CC27" s="382"/>
      <c r="CD27" s="370"/>
      <c r="CE27" s="130" t="s">
        <v>84</v>
      </c>
      <c r="CF27" s="129" t="s">
        <v>184</v>
      </c>
      <c r="CG27" s="129"/>
      <c r="CH27" s="129" t="s">
        <v>160</v>
      </c>
      <c r="CI27" s="129"/>
      <c r="CJ27" s="129">
        <v>2.4E-2</v>
      </c>
      <c r="CK27" s="129" t="s">
        <v>170</v>
      </c>
      <c r="CL27" s="129" t="s">
        <v>171</v>
      </c>
      <c r="CN27" s="358"/>
      <c r="CO27" s="158" t="s">
        <v>61</v>
      </c>
      <c r="CP27" s="382"/>
      <c r="CQ27" s="370"/>
      <c r="CR27" s="130" t="s">
        <v>84</v>
      </c>
      <c r="CS27" s="129" t="s">
        <v>184</v>
      </c>
      <c r="CT27" s="129"/>
      <c r="CU27" s="129" t="s">
        <v>160</v>
      </c>
      <c r="CV27" s="129"/>
      <c r="CW27" s="129">
        <v>2.4E-2</v>
      </c>
      <c r="CX27" s="129" t="s">
        <v>170</v>
      </c>
      <c r="CY27" s="129" t="s">
        <v>171</v>
      </c>
      <c r="DA27" s="358"/>
      <c r="DB27" s="158" t="s">
        <v>61</v>
      </c>
      <c r="DC27" s="382"/>
      <c r="DD27" s="370"/>
      <c r="DE27" s="130" t="s">
        <v>84</v>
      </c>
      <c r="DF27" s="129" t="s">
        <v>184</v>
      </c>
      <c r="DG27" s="129"/>
      <c r="DH27" s="129" t="s">
        <v>160</v>
      </c>
      <c r="DI27" s="129"/>
      <c r="DJ27" s="129">
        <v>2.4E-2</v>
      </c>
      <c r="DK27" s="129" t="s">
        <v>170</v>
      </c>
      <c r="DL27" s="129" t="s">
        <v>171</v>
      </c>
    </row>
    <row r="28" spans="1:116" ht="9.75" customHeight="1" x14ac:dyDescent="0.2">
      <c r="A28" s="373"/>
      <c r="B28" s="158" t="s">
        <v>62</v>
      </c>
      <c r="C28" s="382"/>
      <c r="D28" s="370"/>
      <c r="E28" s="229" t="s">
        <v>85</v>
      </c>
      <c r="F28" s="129" t="s">
        <v>184</v>
      </c>
      <c r="G28" s="129"/>
      <c r="H28" s="129" t="s">
        <v>160</v>
      </c>
      <c r="I28" s="129"/>
      <c r="J28" s="129">
        <v>0.14000000000000001</v>
      </c>
      <c r="K28" s="129" t="s">
        <v>170</v>
      </c>
      <c r="L28" s="129" t="s">
        <v>171</v>
      </c>
      <c r="N28" s="358"/>
      <c r="O28" s="158" t="s">
        <v>62</v>
      </c>
      <c r="P28" s="382"/>
      <c r="Q28" s="370"/>
      <c r="R28" s="130" t="s">
        <v>85</v>
      </c>
      <c r="S28" s="129" t="s">
        <v>184</v>
      </c>
      <c r="T28" s="129"/>
      <c r="U28" s="129" t="s">
        <v>160</v>
      </c>
      <c r="V28" s="129"/>
      <c r="W28" s="129">
        <v>0.14000000000000001</v>
      </c>
      <c r="X28" s="129" t="s">
        <v>170</v>
      </c>
      <c r="Y28" s="129" t="s">
        <v>171</v>
      </c>
      <c r="AA28" s="358"/>
      <c r="AB28" s="158" t="s">
        <v>62</v>
      </c>
      <c r="AC28" s="382"/>
      <c r="AD28" s="370"/>
      <c r="AE28" s="130" t="s">
        <v>85</v>
      </c>
      <c r="AF28" s="129" t="s">
        <v>184</v>
      </c>
      <c r="AG28" s="129"/>
      <c r="AH28" s="129" t="s">
        <v>160</v>
      </c>
      <c r="AI28" s="129"/>
      <c r="AJ28" s="129">
        <v>0.14000000000000001</v>
      </c>
      <c r="AK28" s="129" t="s">
        <v>170</v>
      </c>
      <c r="AL28" s="129" t="s">
        <v>171</v>
      </c>
      <c r="AN28" s="358"/>
      <c r="AO28" s="158" t="s">
        <v>62</v>
      </c>
      <c r="AP28" s="382"/>
      <c r="AQ28" s="370"/>
      <c r="AR28" s="130" t="s">
        <v>85</v>
      </c>
      <c r="AS28" s="129" t="s">
        <v>184</v>
      </c>
      <c r="AT28" s="129"/>
      <c r="AU28" s="129" t="s">
        <v>160</v>
      </c>
      <c r="AV28" s="129"/>
      <c r="AW28" s="129">
        <v>0.14000000000000001</v>
      </c>
      <c r="AX28" s="129" t="s">
        <v>170</v>
      </c>
      <c r="AY28" s="129" t="s">
        <v>171</v>
      </c>
      <c r="BA28" s="358"/>
      <c r="BB28" s="158" t="s">
        <v>62</v>
      </c>
      <c r="BC28" s="382"/>
      <c r="BD28" s="370"/>
      <c r="BE28" s="130" t="s">
        <v>85</v>
      </c>
      <c r="BF28" s="129" t="s">
        <v>184</v>
      </c>
      <c r="BG28" s="129"/>
      <c r="BH28" s="129" t="s">
        <v>160</v>
      </c>
      <c r="BI28" s="129"/>
      <c r="BJ28" s="129">
        <v>0.14000000000000001</v>
      </c>
      <c r="BK28" s="129" t="s">
        <v>170</v>
      </c>
      <c r="BL28" s="129" t="s">
        <v>171</v>
      </c>
      <c r="BN28" s="358"/>
      <c r="BO28" s="158" t="s">
        <v>62</v>
      </c>
      <c r="BP28" s="382"/>
      <c r="BQ28" s="370"/>
      <c r="BR28" s="130" t="s">
        <v>85</v>
      </c>
      <c r="BS28" s="129" t="s">
        <v>184</v>
      </c>
      <c r="BT28" s="129"/>
      <c r="BU28" s="129" t="s">
        <v>160</v>
      </c>
      <c r="BV28" s="129"/>
      <c r="BW28" s="129">
        <v>0.14000000000000001</v>
      </c>
      <c r="BX28" s="129" t="s">
        <v>170</v>
      </c>
      <c r="BY28" s="129" t="s">
        <v>171</v>
      </c>
      <c r="CA28" s="358"/>
      <c r="CB28" s="158" t="s">
        <v>62</v>
      </c>
      <c r="CC28" s="382"/>
      <c r="CD28" s="370"/>
      <c r="CE28" s="130" t="s">
        <v>85</v>
      </c>
      <c r="CF28" s="129" t="s">
        <v>184</v>
      </c>
      <c r="CG28" s="129"/>
      <c r="CH28" s="129" t="s">
        <v>160</v>
      </c>
      <c r="CI28" s="129"/>
      <c r="CJ28" s="129">
        <v>0.14000000000000001</v>
      </c>
      <c r="CK28" s="129" t="s">
        <v>170</v>
      </c>
      <c r="CL28" s="129" t="s">
        <v>171</v>
      </c>
      <c r="CN28" s="358"/>
      <c r="CO28" s="158" t="s">
        <v>62</v>
      </c>
      <c r="CP28" s="382"/>
      <c r="CQ28" s="370"/>
      <c r="CR28" s="130" t="s">
        <v>85</v>
      </c>
      <c r="CS28" s="129" t="s">
        <v>184</v>
      </c>
      <c r="CT28" s="129"/>
      <c r="CU28" s="129" t="s">
        <v>160</v>
      </c>
      <c r="CV28" s="129"/>
      <c r="CW28" s="129">
        <v>0.14000000000000001</v>
      </c>
      <c r="CX28" s="129" t="s">
        <v>170</v>
      </c>
      <c r="CY28" s="129" t="s">
        <v>171</v>
      </c>
      <c r="DA28" s="358"/>
      <c r="DB28" s="158" t="s">
        <v>62</v>
      </c>
      <c r="DC28" s="382"/>
      <c r="DD28" s="370"/>
      <c r="DE28" s="130" t="s">
        <v>85</v>
      </c>
      <c r="DF28" s="129" t="s">
        <v>184</v>
      </c>
      <c r="DG28" s="129"/>
      <c r="DH28" s="129" t="s">
        <v>160</v>
      </c>
      <c r="DI28" s="129"/>
      <c r="DJ28" s="129">
        <v>0.14000000000000001</v>
      </c>
      <c r="DK28" s="129" t="s">
        <v>170</v>
      </c>
      <c r="DL28" s="129" t="s">
        <v>171</v>
      </c>
    </row>
    <row r="29" spans="1:116" ht="9.75" customHeight="1" x14ac:dyDescent="0.2">
      <c r="A29" s="373"/>
      <c r="B29" s="160"/>
      <c r="C29" s="161"/>
      <c r="D29" s="263"/>
      <c r="E29" s="215"/>
      <c r="F29" s="133"/>
      <c r="G29" s="163"/>
      <c r="H29" s="133"/>
      <c r="I29" s="163"/>
      <c r="J29" s="133"/>
      <c r="K29" s="134"/>
      <c r="L29" s="164"/>
      <c r="N29" s="358"/>
      <c r="O29" s="160"/>
      <c r="P29" s="161"/>
      <c r="Q29" s="263"/>
      <c r="R29" s="162"/>
      <c r="S29" s="133"/>
      <c r="T29" s="163"/>
      <c r="U29" s="133"/>
      <c r="V29" s="163"/>
      <c r="W29" s="133"/>
      <c r="X29" s="134"/>
      <c r="Y29" s="164"/>
      <c r="AA29" s="358"/>
      <c r="AB29" s="160"/>
      <c r="AC29" s="161"/>
      <c r="AD29" s="263"/>
      <c r="AE29" s="162"/>
      <c r="AF29" s="133"/>
      <c r="AG29" s="163"/>
      <c r="AH29" s="133"/>
      <c r="AI29" s="163"/>
      <c r="AJ29" s="133"/>
      <c r="AK29" s="134"/>
      <c r="AL29" s="164"/>
      <c r="AN29" s="358"/>
      <c r="AO29" s="160"/>
      <c r="AP29" s="161"/>
      <c r="AQ29" s="263"/>
      <c r="AR29" s="162"/>
      <c r="AS29" s="133"/>
      <c r="AT29" s="163"/>
      <c r="AU29" s="133"/>
      <c r="AV29" s="163"/>
      <c r="AW29" s="133"/>
      <c r="AX29" s="134"/>
      <c r="AY29" s="164"/>
      <c r="BA29" s="358"/>
      <c r="BB29" s="160"/>
      <c r="BC29" s="161"/>
      <c r="BD29" s="263"/>
      <c r="BE29" s="162"/>
      <c r="BF29" s="133"/>
      <c r="BG29" s="163"/>
      <c r="BH29" s="133"/>
      <c r="BI29" s="163"/>
      <c r="BJ29" s="133"/>
      <c r="BK29" s="134"/>
      <c r="BL29" s="164"/>
      <c r="BN29" s="358"/>
      <c r="BO29" s="160"/>
      <c r="BP29" s="161"/>
      <c r="BQ29" s="263"/>
      <c r="BR29" s="162"/>
      <c r="BS29" s="133"/>
      <c r="BT29" s="163"/>
      <c r="BU29" s="133"/>
      <c r="BV29" s="163"/>
      <c r="BW29" s="133"/>
      <c r="BX29" s="134"/>
      <c r="BY29" s="164"/>
      <c r="CA29" s="358"/>
      <c r="CB29" s="160"/>
      <c r="CC29" s="161"/>
      <c r="CD29" s="263"/>
      <c r="CE29" s="162"/>
      <c r="CF29" s="133"/>
      <c r="CG29" s="163"/>
      <c r="CH29" s="133"/>
      <c r="CI29" s="163"/>
      <c r="CJ29" s="133"/>
      <c r="CK29" s="134"/>
      <c r="CL29" s="164"/>
      <c r="CN29" s="358"/>
      <c r="CO29" s="160"/>
      <c r="CP29" s="161"/>
      <c r="CQ29" s="263"/>
      <c r="CR29" s="162"/>
      <c r="CS29" s="133"/>
      <c r="CT29" s="163"/>
      <c r="CU29" s="133"/>
      <c r="CV29" s="163"/>
      <c r="CW29" s="133"/>
      <c r="CX29" s="134"/>
      <c r="CY29" s="164"/>
      <c r="DA29" s="358"/>
      <c r="DB29" s="160"/>
      <c r="DC29" s="161"/>
      <c r="DD29" s="263"/>
      <c r="DE29" s="162"/>
      <c r="DF29" s="133"/>
      <c r="DG29" s="163"/>
      <c r="DH29" s="133"/>
      <c r="DI29" s="163"/>
      <c r="DJ29" s="133"/>
      <c r="DK29" s="134"/>
      <c r="DL29" s="164"/>
    </row>
    <row r="30" spans="1:116" ht="9.75" customHeight="1" x14ac:dyDescent="0.2">
      <c r="A30" s="373"/>
      <c r="B30" s="383" t="s">
        <v>63</v>
      </c>
      <c r="C30" s="381"/>
      <c r="D30" s="369">
        <f>(Q30+AD30+AQ30+BD30+BQ30+CD30+CQ30+DD30)</f>
        <v>11</v>
      </c>
      <c r="E30" s="228" t="s">
        <v>190</v>
      </c>
      <c r="F30" s="126" t="s">
        <v>184</v>
      </c>
      <c r="G30" s="127"/>
      <c r="H30" s="127" t="s">
        <v>160</v>
      </c>
      <c r="I30" s="127"/>
      <c r="J30" s="127">
        <v>3.2000000000000001E-2</v>
      </c>
      <c r="K30" s="127" t="s">
        <v>170</v>
      </c>
      <c r="L30" s="127" t="s">
        <v>171</v>
      </c>
      <c r="N30" s="358"/>
      <c r="O30" s="383" t="s">
        <v>63</v>
      </c>
      <c r="P30" s="381"/>
      <c r="Q30" s="369">
        <v>7</v>
      </c>
      <c r="R30" s="125" t="s">
        <v>190</v>
      </c>
      <c r="S30" s="126" t="s">
        <v>184</v>
      </c>
      <c r="T30" s="127"/>
      <c r="U30" s="127" t="s">
        <v>160</v>
      </c>
      <c r="V30" s="127"/>
      <c r="W30" s="127">
        <v>3.2000000000000001E-2</v>
      </c>
      <c r="X30" s="127" t="s">
        <v>170</v>
      </c>
      <c r="Y30" s="127" t="s">
        <v>171</v>
      </c>
      <c r="AA30" s="358"/>
      <c r="AB30" s="383" t="s">
        <v>63</v>
      </c>
      <c r="AC30" s="381"/>
      <c r="AD30" s="369">
        <v>1</v>
      </c>
      <c r="AE30" s="125" t="s">
        <v>190</v>
      </c>
      <c r="AF30" s="126" t="s">
        <v>184</v>
      </c>
      <c r="AG30" s="127"/>
      <c r="AH30" s="127" t="s">
        <v>160</v>
      </c>
      <c r="AI30" s="127"/>
      <c r="AJ30" s="127">
        <v>3.2000000000000001E-2</v>
      </c>
      <c r="AK30" s="127" t="s">
        <v>170</v>
      </c>
      <c r="AL30" s="127" t="s">
        <v>171</v>
      </c>
      <c r="AN30" s="358"/>
      <c r="AO30" s="383" t="s">
        <v>63</v>
      </c>
      <c r="AP30" s="381"/>
      <c r="AQ30" s="369">
        <v>1</v>
      </c>
      <c r="AR30" s="125" t="s">
        <v>190</v>
      </c>
      <c r="AS30" s="126" t="s">
        <v>184</v>
      </c>
      <c r="AT30" s="127"/>
      <c r="AU30" s="127" t="s">
        <v>160</v>
      </c>
      <c r="AV30" s="127"/>
      <c r="AW30" s="127">
        <v>3.2000000000000001E-2</v>
      </c>
      <c r="AX30" s="127" t="s">
        <v>170</v>
      </c>
      <c r="AY30" s="127" t="s">
        <v>171</v>
      </c>
      <c r="BA30" s="358"/>
      <c r="BB30" s="383" t="s">
        <v>63</v>
      </c>
      <c r="BC30" s="381"/>
      <c r="BD30" s="369">
        <v>0</v>
      </c>
      <c r="BE30" s="125" t="s">
        <v>190</v>
      </c>
      <c r="BF30" s="126" t="s">
        <v>184</v>
      </c>
      <c r="BG30" s="127"/>
      <c r="BH30" s="127" t="s">
        <v>160</v>
      </c>
      <c r="BI30" s="127"/>
      <c r="BJ30" s="127">
        <v>3.2000000000000001E-2</v>
      </c>
      <c r="BK30" s="127" t="s">
        <v>170</v>
      </c>
      <c r="BL30" s="127" t="s">
        <v>171</v>
      </c>
      <c r="BN30" s="358"/>
      <c r="BO30" s="383" t="s">
        <v>63</v>
      </c>
      <c r="BP30" s="381"/>
      <c r="BQ30" s="369">
        <v>1</v>
      </c>
      <c r="BR30" s="125" t="s">
        <v>190</v>
      </c>
      <c r="BS30" s="126" t="s">
        <v>184</v>
      </c>
      <c r="BT30" s="127"/>
      <c r="BU30" s="127" t="s">
        <v>160</v>
      </c>
      <c r="BV30" s="127"/>
      <c r="BW30" s="127">
        <v>3.2000000000000001E-2</v>
      </c>
      <c r="BX30" s="127" t="s">
        <v>170</v>
      </c>
      <c r="BY30" s="127" t="s">
        <v>171</v>
      </c>
      <c r="CA30" s="358"/>
      <c r="CB30" s="383" t="s">
        <v>63</v>
      </c>
      <c r="CC30" s="381"/>
      <c r="CD30" s="369">
        <v>1</v>
      </c>
      <c r="CE30" s="125" t="s">
        <v>190</v>
      </c>
      <c r="CF30" s="126" t="s">
        <v>184</v>
      </c>
      <c r="CG30" s="127"/>
      <c r="CH30" s="127" t="s">
        <v>160</v>
      </c>
      <c r="CI30" s="127"/>
      <c r="CJ30" s="127">
        <v>3.2000000000000001E-2</v>
      </c>
      <c r="CK30" s="127" t="s">
        <v>170</v>
      </c>
      <c r="CL30" s="127" t="s">
        <v>171</v>
      </c>
      <c r="CN30" s="358"/>
      <c r="CO30" s="383" t="s">
        <v>63</v>
      </c>
      <c r="CP30" s="381"/>
      <c r="CQ30" s="369">
        <v>0</v>
      </c>
      <c r="CR30" s="125" t="s">
        <v>190</v>
      </c>
      <c r="CS30" s="126" t="s">
        <v>184</v>
      </c>
      <c r="CT30" s="127"/>
      <c r="CU30" s="127" t="s">
        <v>160</v>
      </c>
      <c r="CV30" s="127"/>
      <c r="CW30" s="127">
        <v>3.2000000000000001E-2</v>
      </c>
      <c r="CX30" s="127" t="s">
        <v>170</v>
      </c>
      <c r="CY30" s="127" t="s">
        <v>171</v>
      </c>
      <c r="DA30" s="358"/>
      <c r="DB30" s="383" t="s">
        <v>63</v>
      </c>
      <c r="DC30" s="381"/>
      <c r="DD30" s="369">
        <v>0</v>
      </c>
      <c r="DE30" s="125" t="s">
        <v>190</v>
      </c>
      <c r="DF30" s="126" t="s">
        <v>184</v>
      </c>
      <c r="DG30" s="127"/>
      <c r="DH30" s="127" t="s">
        <v>160</v>
      </c>
      <c r="DI30" s="127"/>
      <c r="DJ30" s="127">
        <v>3.2000000000000001E-2</v>
      </c>
      <c r="DK30" s="127" t="s">
        <v>170</v>
      </c>
      <c r="DL30" s="127" t="s">
        <v>171</v>
      </c>
    </row>
    <row r="31" spans="1:116" ht="11.25" customHeight="1" x14ac:dyDescent="0.2">
      <c r="A31" s="373"/>
      <c r="B31" s="384"/>
      <c r="C31" s="386"/>
      <c r="D31" s="370"/>
      <c r="E31" s="229" t="s">
        <v>191</v>
      </c>
      <c r="F31" s="129" t="s">
        <v>184</v>
      </c>
      <c r="G31" s="129"/>
      <c r="H31" s="129" t="s">
        <v>160</v>
      </c>
      <c r="I31" s="129"/>
      <c r="J31" s="129">
        <v>1.2E-2</v>
      </c>
      <c r="K31" s="129" t="s">
        <v>170</v>
      </c>
      <c r="L31" s="129" t="s">
        <v>171</v>
      </c>
      <c r="M31" s="193"/>
      <c r="N31" s="358"/>
      <c r="O31" s="384"/>
      <c r="P31" s="386"/>
      <c r="Q31" s="370"/>
      <c r="R31" s="130" t="s">
        <v>191</v>
      </c>
      <c r="S31" s="129" t="s">
        <v>184</v>
      </c>
      <c r="T31" s="129"/>
      <c r="U31" s="129" t="s">
        <v>160</v>
      </c>
      <c r="V31" s="129"/>
      <c r="W31" s="129">
        <v>1.2E-2</v>
      </c>
      <c r="X31" s="129" t="s">
        <v>170</v>
      </c>
      <c r="Y31" s="129" t="s">
        <v>171</v>
      </c>
      <c r="AA31" s="358"/>
      <c r="AB31" s="384"/>
      <c r="AC31" s="386"/>
      <c r="AD31" s="370"/>
      <c r="AE31" s="130" t="s">
        <v>191</v>
      </c>
      <c r="AF31" s="129" t="s">
        <v>184</v>
      </c>
      <c r="AG31" s="129"/>
      <c r="AH31" s="129" t="s">
        <v>160</v>
      </c>
      <c r="AI31" s="129"/>
      <c r="AJ31" s="129">
        <v>1.2E-2</v>
      </c>
      <c r="AK31" s="129" t="s">
        <v>170</v>
      </c>
      <c r="AL31" s="129" t="s">
        <v>171</v>
      </c>
      <c r="AN31" s="358"/>
      <c r="AO31" s="384"/>
      <c r="AP31" s="386"/>
      <c r="AQ31" s="370"/>
      <c r="AR31" s="130" t="s">
        <v>191</v>
      </c>
      <c r="AS31" s="129" t="s">
        <v>184</v>
      </c>
      <c r="AT31" s="129"/>
      <c r="AU31" s="129" t="s">
        <v>160</v>
      </c>
      <c r="AV31" s="129"/>
      <c r="AW31" s="129">
        <v>1.2E-2</v>
      </c>
      <c r="AX31" s="129" t="s">
        <v>170</v>
      </c>
      <c r="AY31" s="129" t="s">
        <v>171</v>
      </c>
      <c r="BA31" s="358"/>
      <c r="BB31" s="384"/>
      <c r="BC31" s="386"/>
      <c r="BD31" s="370"/>
      <c r="BE31" s="130" t="s">
        <v>191</v>
      </c>
      <c r="BF31" s="129" t="s">
        <v>184</v>
      </c>
      <c r="BG31" s="129"/>
      <c r="BH31" s="129" t="s">
        <v>160</v>
      </c>
      <c r="BI31" s="129"/>
      <c r="BJ31" s="129">
        <v>1.2E-2</v>
      </c>
      <c r="BK31" s="129" t="s">
        <v>170</v>
      </c>
      <c r="BL31" s="129" t="s">
        <v>171</v>
      </c>
      <c r="BN31" s="358"/>
      <c r="BO31" s="384"/>
      <c r="BP31" s="386"/>
      <c r="BQ31" s="370"/>
      <c r="BR31" s="130" t="s">
        <v>191</v>
      </c>
      <c r="BS31" s="129" t="s">
        <v>184</v>
      </c>
      <c r="BT31" s="129"/>
      <c r="BU31" s="129" t="s">
        <v>160</v>
      </c>
      <c r="BV31" s="129"/>
      <c r="BW31" s="129">
        <v>1.2E-2</v>
      </c>
      <c r="BX31" s="129" t="s">
        <v>170</v>
      </c>
      <c r="BY31" s="129" t="s">
        <v>171</v>
      </c>
      <c r="CA31" s="358"/>
      <c r="CB31" s="384"/>
      <c r="CC31" s="386"/>
      <c r="CD31" s="370"/>
      <c r="CE31" s="130" t="s">
        <v>191</v>
      </c>
      <c r="CF31" s="129" t="s">
        <v>184</v>
      </c>
      <c r="CG31" s="129"/>
      <c r="CH31" s="129" t="s">
        <v>160</v>
      </c>
      <c r="CI31" s="129"/>
      <c r="CJ31" s="129">
        <v>1.2E-2</v>
      </c>
      <c r="CK31" s="129" t="s">
        <v>170</v>
      </c>
      <c r="CL31" s="129" t="s">
        <v>171</v>
      </c>
      <c r="CN31" s="358"/>
      <c r="CO31" s="384"/>
      <c r="CP31" s="386"/>
      <c r="CQ31" s="370"/>
      <c r="CR31" s="130" t="s">
        <v>191</v>
      </c>
      <c r="CS31" s="129" t="s">
        <v>184</v>
      </c>
      <c r="CT31" s="129"/>
      <c r="CU31" s="129" t="s">
        <v>160</v>
      </c>
      <c r="CV31" s="129"/>
      <c r="CW31" s="129">
        <v>1.2E-2</v>
      </c>
      <c r="CX31" s="129" t="s">
        <v>170</v>
      </c>
      <c r="CY31" s="129" t="s">
        <v>171</v>
      </c>
      <c r="DA31" s="358"/>
      <c r="DB31" s="384"/>
      <c r="DC31" s="386"/>
      <c r="DD31" s="370"/>
      <c r="DE31" s="130" t="s">
        <v>191</v>
      </c>
      <c r="DF31" s="129" t="s">
        <v>184</v>
      </c>
      <c r="DG31" s="129"/>
      <c r="DH31" s="129" t="s">
        <v>160</v>
      </c>
      <c r="DI31" s="129"/>
      <c r="DJ31" s="129">
        <v>1.2E-2</v>
      </c>
      <c r="DK31" s="129" t="s">
        <v>170</v>
      </c>
      <c r="DL31" s="129" t="s">
        <v>171</v>
      </c>
    </row>
    <row r="32" spans="1:116" ht="9.75" customHeight="1" x14ac:dyDescent="0.2">
      <c r="A32" s="373"/>
      <c r="B32" s="384"/>
      <c r="C32" s="386"/>
      <c r="D32" s="370"/>
      <c r="E32" s="229" t="s">
        <v>192</v>
      </c>
      <c r="F32" s="129" t="s">
        <v>184</v>
      </c>
      <c r="G32" s="129"/>
      <c r="H32" s="129" t="s">
        <v>160</v>
      </c>
      <c r="I32" s="129"/>
      <c r="J32" s="129">
        <v>1.2E-2</v>
      </c>
      <c r="K32" s="129" t="s">
        <v>170</v>
      </c>
      <c r="L32" s="129" t="s">
        <v>171</v>
      </c>
      <c r="M32" s="193"/>
      <c r="N32" s="358"/>
      <c r="O32" s="384"/>
      <c r="P32" s="386"/>
      <c r="Q32" s="370"/>
      <c r="R32" s="130" t="s">
        <v>192</v>
      </c>
      <c r="S32" s="129" t="s">
        <v>184</v>
      </c>
      <c r="T32" s="129"/>
      <c r="U32" s="129" t="s">
        <v>160</v>
      </c>
      <c r="V32" s="129"/>
      <c r="W32" s="129">
        <v>1.2E-2</v>
      </c>
      <c r="X32" s="129" t="s">
        <v>170</v>
      </c>
      <c r="Y32" s="129" t="s">
        <v>171</v>
      </c>
      <c r="AA32" s="358"/>
      <c r="AB32" s="384"/>
      <c r="AC32" s="386"/>
      <c r="AD32" s="370"/>
      <c r="AE32" s="130" t="s">
        <v>192</v>
      </c>
      <c r="AF32" s="129" t="s">
        <v>184</v>
      </c>
      <c r="AG32" s="129"/>
      <c r="AH32" s="129" t="s">
        <v>160</v>
      </c>
      <c r="AI32" s="129"/>
      <c r="AJ32" s="129">
        <v>1.2E-2</v>
      </c>
      <c r="AK32" s="129" t="s">
        <v>170</v>
      </c>
      <c r="AL32" s="129" t="s">
        <v>171</v>
      </c>
      <c r="AN32" s="358"/>
      <c r="AO32" s="384"/>
      <c r="AP32" s="386"/>
      <c r="AQ32" s="370"/>
      <c r="AR32" s="130" t="s">
        <v>192</v>
      </c>
      <c r="AS32" s="129" t="s">
        <v>184</v>
      </c>
      <c r="AT32" s="129"/>
      <c r="AU32" s="129" t="s">
        <v>160</v>
      </c>
      <c r="AV32" s="129"/>
      <c r="AW32" s="129">
        <v>1.2E-2</v>
      </c>
      <c r="AX32" s="129" t="s">
        <v>170</v>
      </c>
      <c r="AY32" s="129" t="s">
        <v>171</v>
      </c>
      <c r="BA32" s="358"/>
      <c r="BB32" s="384"/>
      <c r="BC32" s="386"/>
      <c r="BD32" s="370"/>
      <c r="BE32" s="130" t="s">
        <v>192</v>
      </c>
      <c r="BF32" s="129" t="s">
        <v>184</v>
      </c>
      <c r="BG32" s="129"/>
      <c r="BH32" s="129" t="s">
        <v>160</v>
      </c>
      <c r="BI32" s="129"/>
      <c r="BJ32" s="129">
        <v>1.2E-2</v>
      </c>
      <c r="BK32" s="129" t="s">
        <v>170</v>
      </c>
      <c r="BL32" s="129" t="s">
        <v>171</v>
      </c>
      <c r="BN32" s="358"/>
      <c r="BO32" s="384"/>
      <c r="BP32" s="386"/>
      <c r="BQ32" s="370"/>
      <c r="BR32" s="130" t="s">
        <v>192</v>
      </c>
      <c r="BS32" s="129" t="s">
        <v>184</v>
      </c>
      <c r="BT32" s="129"/>
      <c r="BU32" s="129" t="s">
        <v>160</v>
      </c>
      <c r="BV32" s="129"/>
      <c r="BW32" s="129">
        <v>1.2E-2</v>
      </c>
      <c r="BX32" s="129" t="s">
        <v>170</v>
      </c>
      <c r="BY32" s="129" t="s">
        <v>171</v>
      </c>
      <c r="CA32" s="358"/>
      <c r="CB32" s="384"/>
      <c r="CC32" s="386"/>
      <c r="CD32" s="370"/>
      <c r="CE32" s="130" t="s">
        <v>192</v>
      </c>
      <c r="CF32" s="129" t="s">
        <v>184</v>
      </c>
      <c r="CG32" s="129"/>
      <c r="CH32" s="129" t="s">
        <v>160</v>
      </c>
      <c r="CI32" s="129"/>
      <c r="CJ32" s="129">
        <v>1.2E-2</v>
      </c>
      <c r="CK32" s="129" t="s">
        <v>170</v>
      </c>
      <c r="CL32" s="129" t="s">
        <v>171</v>
      </c>
      <c r="CN32" s="358"/>
      <c r="CO32" s="384"/>
      <c r="CP32" s="386"/>
      <c r="CQ32" s="370"/>
      <c r="CR32" s="130" t="s">
        <v>192</v>
      </c>
      <c r="CS32" s="129" t="s">
        <v>184</v>
      </c>
      <c r="CT32" s="129"/>
      <c r="CU32" s="129" t="s">
        <v>160</v>
      </c>
      <c r="CV32" s="129"/>
      <c r="CW32" s="129">
        <v>1.2E-2</v>
      </c>
      <c r="CX32" s="129" t="s">
        <v>170</v>
      </c>
      <c r="CY32" s="129" t="s">
        <v>171</v>
      </c>
      <c r="DA32" s="358"/>
      <c r="DB32" s="384"/>
      <c r="DC32" s="386"/>
      <c r="DD32" s="370"/>
      <c r="DE32" s="130" t="s">
        <v>192</v>
      </c>
      <c r="DF32" s="129" t="s">
        <v>184</v>
      </c>
      <c r="DG32" s="129"/>
      <c r="DH32" s="129" t="s">
        <v>160</v>
      </c>
      <c r="DI32" s="129"/>
      <c r="DJ32" s="129">
        <v>1.2E-2</v>
      </c>
      <c r="DK32" s="129" t="s">
        <v>170</v>
      </c>
      <c r="DL32" s="129" t="s">
        <v>171</v>
      </c>
    </row>
    <row r="33" spans="1:116" ht="9.75" customHeight="1" x14ac:dyDescent="0.2">
      <c r="A33" s="373"/>
      <c r="B33" s="384"/>
      <c r="C33" s="386"/>
      <c r="D33" s="370"/>
      <c r="E33" s="229" t="s">
        <v>193</v>
      </c>
      <c r="F33" s="129" t="s">
        <v>184</v>
      </c>
      <c r="G33" s="129"/>
      <c r="H33" s="129" t="s">
        <v>160</v>
      </c>
      <c r="I33" s="129"/>
      <c r="J33" s="129">
        <v>1.4999999999999999E-2</v>
      </c>
      <c r="K33" s="129" t="s">
        <v>170</v>
      </c>
      <c r="L33" s="129" t="s">
        <v>171</v>
      </c>
      <c r="M33" s="193"/>
      <c r="N33" s="358"/>
      <c r="O33" s="384"/>
      <c r="P33" s="386"/>
      <c r="Q33" s="370"/>
      <c r="R33" s="130" t="s">
        <v>193</v>
      </c>
      <c r="S33" s="129" t="s">
        <v>184</v>
      </c>
      <c r="T33" s="129"/>
      <c r="U33" s="129" t="s">
        <v>160</v>
      </c>
      <c r="V33" s="129"/>
      <c r="W33" s="129">
        <v>1.4999999999999999E-2</v>
      </c>
      <c r="X33" s="129" t="s">
        <v>170</v>
      </c>
      <c r="Y33" s="129" t="s">
        <v>171</v>
      </c>
      <c r="AA33" s="358"/>
      <c r="AB33" s="384"/>
      <c r="AC33" s="386"/>
      <c r="AD33" s="370"/>
      <c r="AE33" s="130" t="s">
        <v>193</v>
      </c>
      <c r="AF33" s="129" t="s">
        <v>184</v>
      </c>
      <c r="AG33" s="129"/>
      <c r="AH33" s="129" t="s">
        <v>160</v>
      </c>
      <c r="AI33" s="129"/>
      <c r="AJ33" s="129">
        <v>1.4999999999999999E-2</v>
      </c>
      <c r="AK33" s="129" t="s">
        <v>170</v>
      </c>
      <c r="AL33" s="129" t="s">
        <v>171</v>
      </c>
      <c r="AN33" s="358"/>
      <c r="AO33" s="384"/>
      <c r="AP33" s="386"/>
      <c r="AQ33" s="370"/>
      <c r="AR33" s="130" t="s">
        <v>193</v>
      </c>
      <c r="AS33" s="129" t="s">
        <v>184</v>
      </c>
      <c r="AT33" s="129"/>
      <c r="AU33" s="129" t="s">
        <v>160</v>
      </c>
      <c r="AV33" s="129"/>
      <c r="AW33" s="129">
        <v>1.4999999999999999E-2</v>
      </c>
      <c r="AX33" s="129" t="s">
        <v>170</v>
      </c>
      <c r="AY33" s="129" t="s">
        <v>171</v>
      </c>
      <c r="BA33" s="358"/>
      <c r="BB33" s="384"/>
      <c r="BC33" s="386"/>
      <c r="BD33" s="370"/>
      <c r="BE33" s="130" t="s">
        <v>193</v>
      </c>
      <c r="BF33" s="129" t="s">
        <v>184</v>
      </c>
      <c r="BG33" s="129"/>
      <c r="BH33" s="129" t="s">
        <v>160</v>
      </c>
      <c r="BI33" s="129"/>
      <c r="BJ33" s="129">
        <v>1.4999999999999999E-2</v>
      </c>
      <c r="BK33" s="129" t="s">
        <v>170</v>
      </c>
      <c r="BL33" s="129" t="s">
        <v>171</v>
      </c>
      <c r="BN33" s="358"/>
      <c r="BO33" s="384"/>
      <c r="BP33" s="386"/>
      <c r="BQ33" s="370"/>
      <c r="BR33" s="130" t="s">
        <v>193</v>
      </c>
      <c r="BS33" s="129" t="s">
        <v>184</v>
      </c>
      <c r="BT33" s="129"/>
      <c r="BU33" s="129" t="s">
        <v>160</v>
      </c>
      <c r="BV33" s="129"/>
      <c r="BW33" s="129">
        <v>1.4999999999999999E-2</v>
      </c>
      <c r="BX33" s="129" t="s">
        <v>170</v>
      </c>
      <c r="BY33" s="129" t="s">
        <v>171</v>
      </c>
      <c r="CA33" s="358"/>
      <c r="CB33" s="384"/>
      <c r="CC33" s="386"/>
      <c r="CD33" s="370"/>
      <c r="CE33" s="130" t="s">
        <v>193</v>
      </c>
      <c r="CF33" s="129" t="s">
        <v>184</v>
      </c>
      <c r="CG33" s="129"/>
      <c r="CH33" s="129" t="s">
        <v>160</v>
      </c>
      <c r="CI33" s="129"/>
      <c r="CJ33" s="129">
        <v>1.4999999999999999E-2</v>
      </c>
      <c r="CK33" s="129" t="s">
        <v>170</v>
      </c>
      <c r="CL33" s="129" t="s">
        <v>171</v>
      </c>
      <c r="CN33" s="358"/>
      <c r="CO33" s="384"/>
      <c r="CP33" s="386"/>
      <c r="CQ33" s="370"/>
      <c r="CR33" s="130" t="s">
        <v>193</v>
      </c>
      <c r="CS33" s="129" t="s">
        <v>184</v>
      </c>
      <c r="CT33" s="129"/>
      <c r="CU33" s="129" t="s">
        <v>160</v>
      </c>
      <c r="CV33" s="129"/>
      <c r="CW33" s="129">
        <v>1.4999999999999999E-2</v>
      </c>
      <c r="CX33" s="129" t="s">
        <v>170</v>
      </c>
      <c r="CY33" s="129" t="s">
        <v>171</v>
      </c>
      <c r="DA33" s="358"/>
      <c r="DB33" s="384"/>
      <c r="DC33" s="386"/>
      <c r="DD33" s="370"/>
      <c r="DE33" s="130" t="s">
        <v>193</v>
      </c>
      <c r="DF33" s="129" t="s">
        <v>184</v>
      </c>
      <c r="DG33" s="129"/>
      <c r="DH33" s="129" t="s">
        <v>160</v>
      </c>
      <c r="DI33" s="129"/>
      <c r="DJ33" s="129">
        <v>1.4999999999999999E-2</v>
      </c>
      <c r="DK33" s="129" t="s">
        <v>170</v>
      </c>
      <c r="DL33" s="129" t="s">
        <v>171</v>
      </c>
    </row>
    <row r="34" spans="1:116" ht="9.75" customHeight="1" x14ac:dyDescent="0.2">
      <c r="A34" s="373"/>
      <c r="B34" s="384"/>
      <c r="C34" s="386"/>
      <c r="D34" s="370"/>
      <c r="E34" s="229" t="s">
        <v>194</v>
      </c>
      <c r="F34" s="129" t="s">
        <v>184</v>
      </c>
      <c r="G34" s="129"/>
      <c r="H34" s="129" t="s">
        <v>160</v>
      </c>
      <c r="I34" s="129"/>
      <c r="J34" s="129">
        <v>1.0999999999999999E-2</v>
      </c>
      <c r="K34" s="129" t="s">
        <v>170</v>
      </c>
      <c r="L34" s="129" t="s">
        <v>171</v>
      </c>
      <c r="N34" s="358"/>
      <c r="O34" s="384"/>
      <c r="P34" s="386"/>
      <c r="Q34" s="370"/>
      <c r="R34" s="130" t="s">
        <v>194</v>
      </c>
      <c r="S34" s="129" t="s">
        <v>184</v>
      </c>
      <c r="T34" s="129"/>
      <c r="U34" s="129" t="s">
        <v>160</v>
      </c>
      <c r="V34" s="129"/>
      <c r="W34" s="129">
        <v>1.0999999999999999E-2</v>
      </c>
      <c r="X34" s="129" t="s">
        <v>170</v>
      </c>
      <c r="Y34" s="129" t="s">
        <v>171</v>
      </c>
      <c r="AA34" s="358"/>
      <c r="AB34" s="384"/>
      <c r="AC34" s="386"/>
      <c r="AD34" s="370"/>
      <c r="AE34" s="130" t="s">
        <v>194</v>
      </c>
      <c r="AF34" s="129" t="s">
        <v>184</v>
      </c>
      <c r="AG34" s="129"/>
      <c r="AH34" s="129" t="s">
        <v>160</v>
      </c>
      <c r="AI34" s="129"/>
      <c r="AJ34" s="129">
        <v>1.0999999999999999E-2</v>
      </c>
      <c r="AK34" s="129" t="s">
        <v>170</v>
      </c>
      <c r="AL34" s="129" t="s">
        <v>171</v>
      </c>
      <c r="AN34" s="358"/>
      <c r="AO34" s="384"/>
      <c r="AP34" s="386"/>
      <c r="AQ34" s="370"/>
      <c r="AR34" s="130" t="s">
        <v>194</v>
      </c>
      <c r="AS34" s="129" t="s">
        <v>184</v>
      </c>
      <c r="AT34" s="129"/>
      <c r="AU34" s="129" t="s">
        <v>160</v>
      </c>
      <c r="AV34" s="129"/>
      <c r="AW34" s="129">
        <v>1.0999999999999999E-2</v>
      </c>
      <c r="AX34" s="129" t="s">
        <v>170</v>
      </c>
      <c r="AY34" s="129" t="s">
        <v>171</v>
      </c>
      <c r="BA34" s="358"/>
      <c r="BB34" s="384"/>
      <c r="BC34" s="386"/>
      <c r="BD34" s="370"/>
      <c r="BE34" s="130" t="s">
        <v>194</v>
      </c>
      <c r="BF34" s="129" t="s">
        <v>184</v>
      </c>
      <c r="BG34" s="129"/>
      <c r="BH34" s="129" t="s">
        <v>160</v>
      </c>
      <c r="BI34" s="129"/>
      <c r="BJ34" s="129">
        <v>1.0999999999999999E-2</v>
      </c>
      <c r="BK34" s="129" t="s">
        <v>170</v>
      </c>
      <c r="BL34" s="129" t="s">
        <v>171</v>
      </c>
      <c r="BN34" s="358"/>
      <c r="BO34" s="384"/>
      <c r="BP34" s="386"/>
      <c r="BQ34" s="370"/>
      <c r="BR34" s="130" t="s">
        <v>194</v>
      </c>
      <c r="BS34" s="129" t="s">
        <v>184</v>
      </c>
      <c r="BT34" s="129"/>
      <c r="BU34" s="129" t="s">
        <v>160</v>
      </c>
      <c r="BV34" s="129"/>
      <c r="BW34" s="129">
        <v>1.0999999999999999E-2</v>
      </c>
      <c r="BX34" s="129" t="s">
        <v>170</v>
      </c>
      <c r="BY34" s="129" t="s">
        <v>171</v>
      </c>
      <c r="CA34" s="358"/>
      <c r="CB34" s="384"/>
      <c r="CC34" s="386"/>
      <c r="CD34" s="370"/>
      <c r="CE34" s="130" t="s">
        <v>194</v>
      </c>
      <c r="CF34" s="129" t="s">
        <v>184</v>
      </c>
      <c r="CG34" s="129"/>
      <c r="CH34" s="129" t="s">
        <v>160</v>
      </c>
      <c r="CI34" s="129"/>
      <c r="CJ34" s="129">
        <v>1.0999999999999999E-2</v>
      </c>
      <c r="CK34" s="129" t="s">
        <v>170</v>
      </c>
      <c r="CL34" s="129" t="s">
        <v>171</v>
      </c>
      <c r="CN34" s="358"/>
      <c r="CO34" s="384"/>
      <c r="CP34" s="386"/>
      <c r="CQ34" s="370"/>
      <c r="CR34" s="130" t="s">
        <v>194</v>
      </c>
      <c r="CS34" s="129" t="s">
        <v>184</v>
      </c>
      <c r="CT34" s="129"/>
      <c r="CU34" s="129" t="s">
        <v>160</v>
      </c>
      <c r="CV34" s="129"/>
      <c r="CW34" s="129">
        <v>1.0999999999999999E-2</v>
      </c>
      <c r="CX34" s="129" t="s">
        <v>170</v>
      </c>
      <c r="CY34" s="129" t="s">
        <v>171</v>
      </c>
      <c r="DA34" s="358"/>
      <c r="DB34" s="384"/>
      <c r="DC34" s="386"/>
      <c r="DD34" s="370"/>
      <c r="DE34" s="130" t="s">
        <v>194</v>
      </c>
      <c r="DF34" s="129" t="s">
        <v>184</v>
      </c>
      <c r="DG34" s="129"/>
      <c r="DH34" s="129" t="s">
        <v>160</v>
      </c>
      <c r="DI34" s="129"/>
      <c r="DJ34" s="129">
        <v>1.0999999999999999E-2</v>
      </c>
      <c r="DK34" s="129" t="s">
        <v>170</v>
      </c>
      <c r="DL34" s="129" t="s">
        <v>171</v>
      </c>
    </row>
    <row r="35" spans="1:116" ht="9.75" customHeight="1" x14ac:dyDescent="0.2">
      <c r="A35" s="373"/>
      <c r="B35" s="384"/>
      <c r="C35" s="386"/>
      <c r="D35" s="370"/>
      <c r="E35" s="229" t="s">
        <v>195</v>
      </c>
      <c r="F35" s="129" t="s">
        <v>184</v>
      </c>
      <c r="G35" s="129"/>
      <c r="H35" s="129" t="s">
        <v>160</v>
      </c>
      <c r="I35" s="129"/>
      <c r="J35" s="129">
        <v>1.7999999999999999E-2</v>
      </c>
      <c r="K35" s="129" t="s">
        <v>170</v>
      </c>
      <c r="L35" s="129" t="s">
        <v>171</v>
      </c>
      <c r="N35" s="358"/>
      <c r="O35" s="384"/>
      <c r="P35" s="386"/>
      <c r="Q35" s="370"/>
      <c r="R35" s="130" t="s">
        <v>195</v>
      </c>
      <c r="S35" s="129" t="s">
        <v>184</v>
      </c>
      <c r="T35" s="129"/>
      <c r="U35" s="129" t="s">
        <v>160</v>
      </c>
      <c r="V35" s="129"/>
      <c r="W35" s="129">
        <v>1.7999999999999999E-2</v>
      </c>
      <c r="X35" s="129" t="s">
        <v>170</v>
      </c>
      <c r="Y35" s="129" t="s">
        <v>171</v>
      </c>
      <c r="AA35" s="358"/>
      <c r="AB35" s="384"/>
      <c r="AC35" s="386"/>
      <c r="AD35" s="370"/>
      <c r="AE35" s="130" t="s">
        <v>195</v>
      </c>
      <c r="AF35" s="129" t="s">
        <v>184</v>
      </c>
      <c r="AG35" s="129"/>
      <c r="AH35" s="129" t="s">
        <v>160</v>
      </c>
      <c r="AI35" s="129"/>
      <c r="AJ35" s="129">
        <v>1.7999999999999999E-2</v>
      </c>
      <c r="AK35" s="129" t="s">
        <v>170</v>
      </c>
      <c r="AL35" s="129" t="s">
        <v>171</v>
      </c>
      <c r="AN35" s="358"/>
      <c r="AO35" s="384"/>
      <c r="AP35" s="386"/>
      <c r="AQ35" s="370"/>
      <c r="AR35" s="130" t="s">
        <v>195</v>
      </c>
      <c r="AS35" s="129" t="s">
        <v>184</v>
      </c>
      <c r="AT35" s="129"/>
      <c r="AU35" s="129" t="s">
        <v>160</v>
      </c>
      <c r="AV35" s="129"/>
      <c r="AW35" s="129">
        <v>1.7999999999999999E-2</v>
      </c>
      <c r="AX35" s="129" t="s">
        <v>170</v>
      </c>
      <c r="AY35" s="129" t="s">
        <v>171</v>
      </c>
      <c r="BA35" s="358"/>
      <c r="BB35" s="384"/>
      <c r="BC35" s="386"/>
      <c r="BD35" s="370"/>
      <c r="BE35" s="130" t="s">
        <v>195</v>
      </c>
      <c r="BF35" s="129" t="s">
        <v>184</v>
      </c>
      <c r="BG35" s="129"/>
      <c r="BH35" s="129" t="s">
        <v>160</v>
      </c>
      <c r="BI35" s="129"/>
      <c r="BJ35" s="129">
        <v>1.7999999999999999E-2</v>
      </c>
      <c r="BK35" s="129" t="s">
        <v>170</v>
      </c>
      <c r="BL35" s="129" t="s">
        <v>171</v>
      </c>
      <c r="BN35" s="358"/>
      <c r="BO35" s="384"/>
      <c r="BP35" s="386"/>
      <c r="BQ35" s="370"/>
      <c r="BR35" s="130" t="s">
        <v>195</v>
      </c>
      <c r="BS35" s="129" t="s">
        <v>184</v>
      </c>
      <c r="BT35" s="129"/>
      <c r="BU35" s="129" t="s">
        <v>160</v>
      </c>
      <c r="BV35" s="129"/>
      <c r="BW35" s="129">
        <v>1.7999999999999999E-2</v>
      </c>
      <c r="BX35" s="129" t="s">
        <v>170</v>
      </c>
      <c r="BY35" s="129" t="s">
        <v>171</v>
      </c>
      <c r="CA35" s="358"/>
      <c r="CB35" s="384"/>
      <c r="CC35" s="386"/>
      <c r="CD35" s="370"/>
      <c r="CE35" s="130" t="s">
        <v>195</v>
      </c>
      <c r="CF35" s="129" t="s">
        <v>184</v>
      </c>
      <c r="CG35" s="129"/>
      <c r="CH35" s="129" t="s">
        <v>160</v>
      </c>
      <c r="CI35" s="129"/>
      <c r="CJ35" s="129">
        <v>1.7999999999999999E-2</v>
      </c>
      <c r="CK35" s="129" t="s">
        <v>170</v>
      </c>
      <c r="CL35" s="129" t="s">
        <v>171</v>
      </c>
      <c r="CN35" s="358"/>
      <c r="CO35" s="384"/>
      <c r="CP35" s="386"/>
      <c r="CQ35" s="370"/>
      <c r="CR35" s="130" t="s">
        <v>195</v>
      </c>
      <c r="CS35" s="129" t="s">
        <v>184</v>
      </c>
      <c r="CT35" s="129"/>
      <c r="CU35" s="129" t="s">
        <v>160</v>
      </c>
      <c r="CV35" s="129"/>
      <c r="CW35" s="129">
        <v>1.7999999999999999E-2</v>
      </c>
      <c r="CX35" s="129" t="s">
        <v>170</v>
      </c>
      <c r="CY35" s="129" t="s">
        <v>171</v>
      </c>
      <c r="DA35" s="358"/>
      <c r="DB35" s="384"/>
      <c r="DC35" s="386"/>
      <c r="DD35" s="370"/>
      <c r="DE35" s="130" t="s">
        <v>195</v>
      </c>
      <c r="DF35" s="129" t="s">
        <v>184</v>
      </c>
      <c r="DG35" s="129"/>
      <c r="DH35" s="129" t="s">
        <v>160</v>
      </c>
      <c r="DI35" s="129"/>
      <c r="DJ35" s="129">
        <v>1.7999999999999999E-2</v>
      </c>
      <c r="DK35" s="129" t="s">
        <v>170</v>
      </c>
      <c r="DL35" s="129" t="s">
        <v>171</v>
      </c>
    </row>
    <row r="36" spans="1:116" ht="9.75" customHeight="1" x14ac:dyDescent="0.2">
      <c r="A36" s="374"/>
      <c r="B36" s="385"/>
      <c r="C36" s="165"/>
      <c r="D36" s="263"/>
      <c r="E36" s="236"/>
      <c r="F36" s="163"/>
      <c r="G36" s="163"/>
      <c r="H36" s="163"/>
      <c r="I36" s="163"/>
      <c r="J36" s="163"/>
      <c r="K36" s="167"/>
      <c r="L36" s="163"/>
      <c r="N36" s="262"/>
      <c r="O36" s="385"/>
      <c r="P36" s="165"/>
      <c r="Q36" s="263"/>
      <c r="R36" s="166"/>
      <c r="S36" s="163"/>
      <c r="T36" s="168"/>
      <c r="U36" s="163"/>
      <c r="V36" s="168"/>
      <c r="W36" s="163"/>
      <c r="X36" s="167"/>
      <c r="Y36" s="163"/>
      <c r="AA36" s="262"/>
      <c r="AB36" s="385"/>
      <c r="AC36" s="165"/>
      <c r="AD36" s="263"/>
      <c r="AE36" s="166"/>
      <c r="AF36" s="163"/>
      <c r="AG36" s="168"/>
      <c r="AH36" s="163"/>
      <c r="AI36" s="168"/>
      <c r="AJ36" s="163"/>
      <c r="AK36" s="167"/>
      <c r="AL36" s="163"/>
      <c r="AN36" s="262"/>
      <c r="AO36" s="385"/>
      <c r="AP36" s="165"/>
      <c r="AQ36" s="263"/>
      <c r="AR36" s="166"/>
      <c r="AS36" s="163"/>
      <c r="AT36" s="168"/>
      <c r="AU36" s="163"/>
      <c r="AV36" s="168"/>
      <c r="AW36" s="163"/>
      <c r="AX36" s="167"/>
      <c r="AY36" s="163"/>
      <c r="BA36" s="262"/>
      <c r="BB36" s="385"/>
      <c r="BC36" s="165"/>
      <c r="BD36" s="263"/>
      <c r="BE36" s="166"/>
      <c r="BF36" s="163"/>
      <c r="BG36" s="168"/>
      <c r="BH36" s="163"/>
      <c r="BI36" s="168"/>
      <c r="BJ36" s="163"/>
      <c r="BK36" s="167"/>
      <c r="BL36" s="163"/>
      <c r="BN36" s="262"/>
      <c r="BO36" s="385"/>
      <c r="BP36" s="165"/>
      <c r="BQ36" s="263"/>
      <c r="BR36" s="166"/>
      <c r="BS36" s="163"/>
      <c r="BT36" s="168"/>
      <c r="BU36" s="163"/>
      <c r="BV36" s="168"/>
      <c r="BW36" s="163"/>
      <c r="BX36" s="167"/>
      <c r="BY36" s="163"/>
      <c r="CA36" s="262"/>
      <c r="CB36" s="385"/>
      <c r="CC36" s="165"/>
      <c r="CD36" s="263"/>
      <c r="CE36" s="166"/>
      <c r="CF36" s="163"/>
      <c r="CG36" s="168"/>
      <c r="CH36" s="163"/>
      <c r="CI36" s="168"/>
      <c r="CJ36" s="163"/>
      <c r="CK36" s="167"/>
      <c r="CL36" s="163"/>
      <c r="CN36" s="262"/>
      <c r="CO36" s="385"/>
      <c r="CP36" s="165"/>
      <c r="CQ36" s="263"/>
      <c r="CR36" s="166"/>
      <c r="CS36" s="163"/>
      <c r="CT36" s="168"/>
      <c r="CU36" s="163"/>
      <c r="CV36" s="168"/>
      <c r="CW36" s="163"/>
      <c r="CX36" s="167"/>
      <c r="CY36" s="163"/>
      <c r="DA36" s="262"/>
      <c r="DB36" s="385"/>
      <c r="DC36" s="165"/>
      <c r="DD36" s="263"/>
      <c r="DE36" s="166"/>
      <c r="DF36" s="163"/>
      <c r="DG36" s="168"/>
      <c r="DH36" s="163"/>
      <c r="DI36" s="168"/>
      <c r="DJ36" s="163"/>
      <c r="DK36" s="167"/>
      <c r="DL36" s="163"/>
    </row>
    <row r="37" spans="1:116" ht="24.75" customHeight="1" x14ac:dyDescent="0.2">
      <c r="A37" s="387" t="s">
        <v>19</v>
      </c>
      <c r="B37" s="388"/>
      <c r="C37" s="389" t="s">
        <v>14</v>
      </c>
      <c r="D37" s="390"/>
      <c r="E37" s="391" t="s">
        <v>20</v>
      </c>
      <c r="F37" s="354" t="s">
        <v>21</v>
      </c>
      <c r="G37" s="354" t="s">
        <v>22</v>
      </c>
      <c r="H37" s="354" t="s">
        <v>23</v>
      </c>
      <c r="I37" s="354" t="s">
        <v>54</v>
      </c>
      <c r="J37" s="354" t="s">
        <v>24</v>
      </c>
      <c r="K37" s="354" t="s">
        <v>25</v>
      </c>
      <c r="L37" s="392" t="s">
        <v>55</v>
      </c>
      <c r="N37" s="387" t="s">
        <v>19</v>
      </c>
      <c r="O37" s="388"/>
      <c r="P37" s="389" t="s">
        <v>14</v>
      </c>
      <c r="Q37" s="390"/>
      <c r="R37" s="354" t="s">
        <v>20</v>
      </c>
      <c r="S37" s="354" t="s">
        <v>21</v>
      </c>
      <c r="T37" s="354" t="s">
        <v>22</v>
      </c>
      <c r="U37" s="354" t="s">
        <v>23</v>
      </c>
      <c r="V37" s="354" t="s">
        <v>54</v>
      </c>
      <c r="W37" s="354" t="s">
        <v>24</v>
      </c>
      <c r="X37" s="354" t="s">
        <v>25</v>
      </c>
      <c r="Y37" s="392" t="s">
        <v>55</v>
      </c>
      <c r="AA37" s="387" t="s">
        <v>19</v>
      </c>
      <c r="AB37" s="388"/>
      <c r="AC37" s="389" t="s">
        <v>14</v>
      </c>
      <c r="AD37" s="390"/>
      <c r="AE37" s="354" t="s">
        <v>20</v>
      </c>
      <c r="AF37" s="354" t="s">
        <v>21</v>
      </c>
      <c r="AG37" s="354" t="s">
        <v>22</v>
      </c>
      <c r="AH37" s="354" t="s">
        <v>23</v>
      </c>
      <c r="AI37" s="354" t="s">
        <v>54</v>
      </c>
      <c r="AJ37" s="354" t="s">
        <v>24</v>
      </c>
      <c r="AK37" s="354" t="s">
        <v>25</v>
      </c>
      <c r="AL37" s="392" t="s">
        <v>55</v>
      </c>
      <c r="AN37" s="387" t="s">
        <v>19</v>
      </c>
      <c r="AO37" s="388"/>
      <c r="AP37" s="389" t="s">
        <v>14</v>
      </c>
      <c r="AQ37" s="390"/>
      <c r="AR37" s="354" t="s">
        <v>20</v>
      </c>
      <c r="AS37" s="354" t="s">
        <v>21</v>
      </c>
      <c r="AT37" s="354" t="s">
        <v>22</v>
      </c>
      <c r="AU37" s="354" t="s">
        <v>23</v>
      </c>
      <c r="AV37" s="354" t="s">
        <v>54</v>
      </c>
      <c r="AW37" s="354" t="s">
        <v>24</v>
      </c>
      <c r="AX37" s="354" t="s">
        <v>25</v>
      </c>
      <c r="AY37" s="392" t="s">
        <v>55</v>
      </c>
      <c r="BA37" s="387" t="s">
        <v>19</v>
      </c>
      <c r="BB37" s="388"/>
      <c r="BC37" s="389" t="s">
        <v>14</v>
      </c>
      <c r="BD37" s="390"/>
      <c r="BE37" s="354" t="s">
        <v>20</v>
      </c>
      <c r="BF37" s="354" t="s">
        <v>21</v>
      </c>
      <c r="BG37" s="354" t="s">
        <v>22</v>
      </c>
      <c r="BH37" s="354" t="s">
        <v>23</v>
      </c>
      <c r="BI37" s="354" t="s">
        <v>54</v>
      </c>
      <c r="BJ37" s="354" t="s">
        <v>24</v>
      </c>
      <c r="BK37" s="354" t="s">
        <v>25</v>
      </c>
      <c r="BL37" s="392" t="s">
        <v>55</v>
      </c>
      <c r="BN37" s="387" t="s">
        <v>19</v>
      </c>
      <c r="BO37" s="388"/>
      <c r="BP37" s="389" t="s">
        <v>14</v>
      </c>
      <c r="BQ37" s="390"/>
      <c r="BR37" s="354" t="s">
        <v>20</v>
      </c>
      <c r="BS37" s="354" t="s">
        <v>21</v>
      </c>
      <c r="BT37" s="354" t="s">
        <v>22</v>
      </c>
      <c r="BU37" s="354" t="s">
        <v>23</v>
      </c>
      <c r="BV37" s="354" t="s">
        <v>54</v>
      </c>
      <c r="BW37" s="354" t="s">
        <v>24</v>
      </c>
      <c r="BX37" s="354" t="s">
        <v>25</v>
      </c>
      <c r="BY37" s="392" t="s">
        <v>55</v>
      </c>
      <c r="CA37" s="387" t="s">
        <v>19</v>
      </c>
      <c r="CB37" s="388"/>
      <c r="CC37" s="389" t="s">
        <v>14</v>
      </c>
      <c r="CD37" s="390"/>
      <c r="CE37" s="354" t="s">
        <v>20</v>
      </c>
      <c r="CF37" s="354" t="s">
        <v>21</v>
      </c>
      <c r="CG37" s="354" t="s">
        <v>22</v>
      </c>
      <c r="CH37" s="354" t="s">
        <v>23</v>
      </c>
      <c r="CI37" s="354" t="s">
        <v>54</v>
      </c>
      <c r="CJ37" s="354" t="s">
        <v>24</v>
      </c>
      <c r="CK37" s="354" t="s">
        <v>25</v>
      </c>
      <c r="CL37" s="392" t="s">
        <v>55</v>
      </c>
      <c r="CN37" s="387" t="s">
        <v>19</v>
      </c>
      <c r="CO37" s="388"/>
      <c r="CP37" s="389" t="s">
        <v>14</v>
      </c>
      <c r="CQ37" s="390"/>
      <c r="CR37" s="354" t="s">
        <v>20</v>
      </c>
      <c r="CS37" s="354" t="s">
        <v>21</v>
      </c>
      <c r="CT37" s="354" t="s">
        <v>22</v>
      </c>
      <c r="CU37" s="354" t="s">
        <v>23</v>
      </c>
      <c r="CV37" s="354" t="s">
        <v>54</v>
      </c>
      <c r="CW37" s="354" t="s">
        <v>24</v>
      </c>
      <c r="CX37" s="354" t="s">
        <v>25</v>
      </c>
      <c r="CY37" s="392" t="s">
        <v>55</v>
      </c>
      <c r="DA37" s="387" t="s">
        <v>19</v>
      </c>
      <c r="DB37" s="388"/>
      <c r="DC37" s="389" t="s">
        <v>14</v>
      </c>
      <c r="DD37" s="390"/>
      <c r="DE37" s="354" t="s">
        <v>20</v>
      </c>
      <c r="DF37" s="354" t="s">
        <v>21</v>
      </c>
      <c r="DG37" s="354" t="s">
        <v>22</v>
      </c>
      <c r="DH37" s="354" t="s">
        <v>23</v>
      </c>
      <c r="DI37" s="354" t="s">
        <v>54</v>
      </c>
      <c r="DJ37" s="354" t="s">
        <v>24</v>
      </c>
      <c r="DK37" s="354" t="s">
        <v>25</v>
      </c>
      <c r="DL37" s="392" t="s">
        <v>55</v>
      </c>
    </row>
    <row r="38" spans="1:116" ht="22.5" customHeight="1" x14ac:dyDescent="0.2">
      <c r="A38" s="346"/>
      <c r="B38" s="347"/>
      <c r="C38" s="169" t="s">
        <v>26</v>
      </c>
      <c r="D38" s="124" t="s">
        <v>18</v>
      </c>
      <c r="E38" s="351"/>
      <c r="F38" s="354"/>
      <c r="G38" s="353"/>
      <c r="H38" s="353"/>
      <c r="I38" s="353"/>
      <c r="J38" s="353"/>
      <c r="K38" s="353"/>
      <c r="L38" s="356"/>
      <c r="N38" s="346"/>
      <c r="O38" s="347"/>
      <c r="P38" s="169" t="s">
        <v>26</v>
      </c>
      <c r="Q38" s="124" t="s">
        <v>18</v>
      </c>
      <c r="R38" s="353"/>
      <c r="S38" s="354"/>
      <c r="T38" s="353"/>
      <c r="U38" s="353"/>
      <c r="V38" s="353"/>
      <c r="W38" s="353"/>
      <c r="X38" s="353"/>
      <c r="Y38" s="356"/>
      <c r="AA38" s="346"/>
      <c r="AB38" s="347"/>
      <c r="AC38" s="169" t="s">
        <v>26</v>
      </c>
      <c r="AD38" s="124" t="s">
        <v>18</v>
      </c>
      <c r="AE38" s="353"/>
      <c r="AF38" s="354"/>
      <c r="AG38" s="353"/>
      <c r="AH38" s="353"/>
      <c r="AI38" s="353"/>
      <c r="AJ38" s="353"/>
      <c r="AK38" s="353"/>
      <c r="AL38" s="356"/>
      <c r="AN38" s="346"/>
      <c r="AO38" s="347"/>
      <c r="AP38" s="169" t="s">
        <v>26</v>
      </c>
      <c r="AQ38" s="124" t="s">
        <v>18</v>
      </c>
      <c r="AR38" s="353"/>
      <c r="AS38" s="354"/>
      <c r="AT38" s="353"/>
      <c r="AU38" s="353"/>
      <c r="AV38" s="353"/>
      <c r="AW38" s="353"/>
      <c r="AX38" s="353"/>
      <c r="AY38" s="356"/>
      <c r="BA38" s="346"/>
      <c r="BB38" s="347"/>
      <c r="BC38" s="169" t="s">
        <v>26</v>
      </c>
      <c r="BD38" s="124" t="s">
        <v>18</v>
      </c>
      <c r="BE38" s="353"/>
      <c r="BF38" s="354"/>
      <c r="BG38" s="353"/>
      <c r="BH38" s="353"/>
      <c r="BI38" s="353"/>
      <c r="BJ38" s="353"/>
      <c r="BK38" s="353"/>
      <c r="BL38" s="356"/>
      <c r="BN38" s="346"/>
      <c r="BO38" s="347"/>
      <c r="BP38" s="169" t="s">
        <v>26</v>
      </c>
      <c r="BQ38" s="124" t="s">
        <v>18</v>
      </c>
      <c r="BR38" s="353"/>
      <c r="BS38" s="354"/>
      <c r="BT38" s="353"/>
      <c r="BU38" s="353"/>
      <c r="BV38" s="353"/>
      <c r="BW38" s="353"/>
      <c r="BX38" s="353"/>
      <c r="BY38" s="356"/>
      <c r="CA38" s="346"/>
      <c r="CB38" s="347"/>
      <c r="CC38" s="169" t="s">
        <v>26</v>
      </c>
      <c r="CD38" s="124" t="s">
        <v>18</v>
      </c>
      <c r="CE38" s="353"/>
      <c r="CF38" s="354"/>
      <c r="CG38" s="353"/>
      <c r="CH38" s="353"/>
      <c r="CI38" s="353"/>
      <c r="CJ38" s="353"/>
      <c r="CK38" s="353"/>
      <c r="CL38" s="356"/>
      <c r="CN38" s="346"/>
      <c r="CO38" s="347"/>
      <c r="CP38" s="169" t="s">
        <v>26</v>
      </c>
      <c r="CQ38" s="124" t="s">
        <v>18</v>
      </c>
      <c r="CR38" s="353"/>
      <c r="CS38" s="354"/>
      <c r="CT38" s="353"/>
      <c r="CU38" s="353"/>
      <c r="CV38" s="353"/>
      <c r="CW38" s="353"/>
      <c r="CX38" s="353"/>
      <c r="CY38" s="356"/>
      <c r="DA38" s="346"/>
      <c r="DB38" s="347"/>
      <c r="DC38" s="169" t="s">
        <v>26</v>
      </c>
      <c r="DD38" s="124" t="s">
        <v>18</v>
      </c>
      <c r="DE38" s="353"/>
      <c r="DF38" s="354"/>
      <c r="DG38" s="353"/>
      <c r="DH38" s="353"/>
      <c r="DI38" s="353"/>
      <c r="DJ38" s="353"/>
      <c r="DK38" s="353"/>
      <c r="DL38" s="356"/>
    </row>
    <row r="39" spans="1:116" ht="9.75" customHeight="1" x14ac:dyDescent="0.2">
      <c r="A39" s="396" t="s">
        <v>34</v>
      </c>
      <c r="B39" s="360" t="s">
        <v>35</v>
      </c>
      <c r="C39" s="393">
        <f>IF(I3*0.67*0.5&lt;1, 1, I3*0.67*0.5)</f>
        <v>239.27710000000002</v>
      </c>
      <c r="D39" s="170"/>
      <c r="E39" s="216" t="s">
        <v>86</v>
      </c>
      <c r="F39" s="126" t="s">
        <v>184</v>
      </c>
      <c r="G39" s="172" t="s">
        <v>162</v>
      </c>
      <c r="H39" s="127" t="s">
        <v>160</v>
      </c>
      <c r="I39" s="129">
        <v>10</v>
      </c>
      <c r="J39" s="129">
        <v>5</v>
      </c>
      <c r="K39" s="126">
        <v>50</v>
      </c>
      <c r="L39" s="129" t="s">
        <v>196</v>
      </c>
      <c r="N39" s="396" t="s">
        <v>34</v>
      </c>
      <c r="O39" s="360" t="s">
        <v>35</v>
      </c>
      <c r="P39" s="393">
        <f>IF(V3*0.67*0.5&lt;1, 1, V3*0.67*0.5)</f>
        <v>188.66865000000004</v>
      </c>
      <c r="Q39" s="170"/>
      <c r="R39" s="171" t="s">
        <v>86</v>
      </c>
      <c r="S39" s="126" t="s">
        <v>184</v>
      </c>
      <c r="T39" s="172" t="s">
        <v>162</v>
      </c>
      <c r="U39" s="127" t="s">
        <v>160</v>
      </c>
      <c r="V39" s="129">
        <v>10</v>
      </c>
      <c r="W39" s="129">
        <v>5</v>
      </c>
      <c r="X39" s="126">
        <v>50</v>
      </c>
      <c r="Y39" s="129" t="s">
        <v>196</v>
      </c>
      <c r="AA39" s="396" t="s">
        <v>34</v>
      </c>
      <c r="AB39" s="360" t="s">
        <v>35</v>
      </c>
      <c r="AC39" s="393">
        <f>IF(AI3*0.67*0.5&lt;1, 1, AI3*0.67*0.5)</f>
        <v>29.798250000000003</v>
      </c>
      <c r="AD39" s="170"/>
      <c r="AE39" s="171" t="s">
        <v>86</v>
      </c>
      <c r="AF39" s="126" t="s">
        <v>184</v>
      </c>
      <c r="AG39" s="172" t="s">
        <v>162</v>
      </c>
      <c r="AH39" s="127" t="s">
        <v>160</v>
      </c>
      <c r="AI39" s="129">
        <v>10</v>
      </c>
      <c r="AJ39" s="129">
        <v>5</v>
      </c>
      <c r="AK39" s="126">
        <v>50</v>
      </c>
      <c r="AL39" s="129" t="s">
        <v>196</v>
      </c>
      <c r="AN39" s="396" t="s">
        <v>34</v>
      </c>
      <c r="AO39" s="360" t="s">
        <v>35</v>
      </c>
      <c r="AP39" s="393">
        <f>IF(AV3*0.67*0.5&lt;1, 1, AV3*0.67*0.5)</f>
        <v>11.865700000000002</v>
      </c>
      <c r="AQ39" s="170"/>
      <c r="AR39" s="171" t="s">
        <v>86</v>
      </c>
      <c r="AS39" s="126" t="s">
        <v>184</v>
      </c>
      <c r="AT39" s="172" t="s">
        <v>162</v>
      </c>
      <c r="AU39" s="127" t="s">
        <v>160</v>
      </c>
      <c r="AV39" s="129">
        <v>10</v>
      </c>
      <c r="AW39" s="129">
        <v>5</v>
      </c>
      <c r="AX39" s="126">
        <v>50</v>
      </c>
      <c r="AY39" s="129" t="s">
        <v>196</v>
      </c>
      <c r="BA39" s="396" t="s">
        <v>34</v>
      </c>
      <c r="BB39" s="360" t="s">
        <v>35</v>
      </c>
      <c r="BC39" s="393">
        <f>IF(BI3*0.67*0.5&lt;1, 1, BI3*0.67*0.5)</f>
        <v>1</v>
      </c>
      <c r="BD39" s="170"/>
      <c r="BE39" s="171" t="s">
        <v>86</v>
      </c>
      <c r="BF39" s="126" t="s">
        <v>184</v>
      </c>
      <c r="BG39" s="172" t="s">
        <v>162</v>
      </c>
      <c r="BH39" s="127" t="s">
        <v>160</v>
      </c>
      <c r="BI39" s="129">
        <v>10</v>
      </c>
      <c r="BJ39" s="129">
        <v>5</v>
      </c>
      <c r="BK39" s="126">
        <v>50</v>
      </c>
      <c r="BL39" s="129" t="s">
        <v>196</v>
      </c>
      <c r="BN39" s="396" t="s">
        <v>34</v>
      </c>
      <c r="BO39" s="360" t="s">
        <v>35</v>
      </c>
      <c r="BP39" s="393">
        <f>IF(BV3*0.67*0.5&lt;1, 1, BV3*0.67*0.5)</f>
        <v>1</v>
      </c>
      <c r="BQ39" s="170"/>
      <c r="BR39" s="171" t="s">
        <v>86</v>
      </c>
      <c r="BS39" s="126" t="s">
        <v>184</v>
      </c>
      <c r="BT39" s="172" t="s">
        <v>162</v>
      </c>
      <c r="BU39" s="127" t="s">
        <v>160</v>
      </c>
      <c r="BV39" s="129">
        <v>10</v>
      </c>
      <c r="BW39" s="129">
        <v>5</v>
      </c>
      <c r="BX39" s="126">
        <v>50</v>
      </c>
      <c r="BY39" s="129" t="s">
        <v>196</v>
      </c>
      <c r="CA39" s="396" t="s">
        <v>34</v>
      </c>
      <c r="CB39" s="360" t="s">
        <v>35</v>
      </c>
      <c r="CC39" s="393">
        <f>IF(CI3*0.67*0.5&lt;1, 1, CI3*0.67*0.5)</f>
        <v>7.6614500000000012</v>
      </c>
      <c r="CD39" s="170"/>
      <c r="CE39" s="171" t="s">
        <v>86</v>
      </c>
      <c r="CF39" s="126" t="s">
        <v>184</v>
      </c>
      <c r="CG39" s="172" t="s">
        <v>162</v>
      </c>
      <c r="CH39" s="127" t="s">
        <v>160</v>
      </c>
      <c r="CI39" s="129">
        <v>10</v>
      </c>
      <c r="CJ39" s="129">
        <v>5</v>
      </c>
      <c r="CK39" s="126">
        <v>50</v>
      </c>
      <c r="CL39" s="129" t="s">
        <v>196</v>
      </c>
      <c r="CN39" s="396" t="s">
        <v>34</v>
      </c>
      <c r="CO39" s="360" t="s">
        <v>35</v>
      </c>
      <c r="CP39" s="393">
        <f>IF(CV3*0.67*0.5&lt;1, 1, CV3*0.67*0.5)</f>
        <v>1</v>
      </c>
      <c r="CQ39" s="170"/>
      <c r="CR39" s="171" t="s">
        <v>86</v>
      </c>
      <c r="CS39" s="126" t="s">
        <v>184</v>
      </c>
      <c r="CT39" s="172" t="s">
        <v>162</v>
      </c>
      <c r="CU39" s="127" t="s">
        <v>160</v>
      </c>
      <c r="CV39" s="129">
        <v>10</v>
      </c>
      <c r="CW39" s="129">
        <v>5</v>
      </c>
      <c r="CX39" s="126">
        <v>50</v>
      </c>
      <c r="CY39" s="129" t="s">
        <v>196</v>
      </c>
      <c r="DA39" s="396" t="s">
        <v>34</v>
      </c>
      <c r="DB39" s="360" t="s">
        <v>35</v>
      </c>
      <c r="DC39" s="393">
        <f>IF(DI3*0.67*0.5&lt;1, 1, DI3*0.67*0.5)</f>
        <v>1</v>
      </c>
      <c r="DD39" s="170"/>
      <c r="DE39" s="171" t="s">
        <v>86</v>
      </c>
      <c r="DF39" s="126" t="s">
        <v>184</v>
      </c>
      <c r="DG39" s="172" t="s">
        <v>162</v>
      </c>
      <c r="DH39" s="127" t="s">
        <v>160</v>
      </c>
      <c r="DI39" s="129">
        <v>10</v>
      </c>
      <c r="DJ39" s="129">
        <v>5</v>
      </c>
      <c r="DK39" s="126">
        <v>50</v>
      </c>
      <c r="DL39" s="129" t="s">
        <v>196</v>
      </c>
    </row>
    <row r="40" spans="1:116" ht="9.75" customHeight="1" x14ac:dyDescent="0.2">
      <c r="A40" s="397"/>
      <c r="B40" s="361"/>
      <c r="C40" s="394"/>
      <c r="D40" s="265"/>
      <c r="E40" s="214" t="s">
        <v>87</v>
      </c>
      <c r="F40" s="131" t="s">
        <v>184</v>
      </c>
      <c r="G40" s="172" t="s">
        <v>162</v>
      </c>
      <c r="H40" s="129" t="s">
        <v>160</v>
      </c>
      <c r="I40" s="131">
        <v>10</v>
      </c>
      <c r="J40" s="131">
        <v>5</v>
      </c>
      <c r="K40" s="131">
        <v>50</v>
      </c>
      <c r="L40" s="131" t="s">
        <v>196</v>
      </c>
      <c r="N40" s="397"/>
      <c r="O40" s="361"/>
      <c r="P40" s="394"/>
      <c r="Q40" s="265"/>
      <c r="R40" s="173" t="s">
        <v>87</v>
      </c>
      <c r="S40" s="131" t="s">
        <v>184</v>
      </c>
      <c r="T40" s="172" t="s">
        <v>162</v>
      </c>
      <c r="U40" s="129" t="s">
        <v>160</v>
      </c>
      <c r="V40" s="131">
        <v>10</v>
      </c>
      <c r="W40" s="131">
        <v>5</v>
      </c>
      <c r="X40" s="131">
        <v>50</v>
      </c>
      <c r="Y40" s="131" t="s">
        <v>196</v>
      </c>
      <c r="AA40" s="397"/>
      <c r="AB40" s="361"/>
      <c r="AC40" s="394"/>
      <c r="AD40" s="265"/>
      <c r="AE40" s="173" t="s">
        <v>87</v>
      </c>
      <c r="AF40" s="131" t="s">
        <v>184</v>
      </c>
      <c r="AG40" s="172" t="s">
        <v>162</v>
      </c>
      <c r="AH40" s="129" t="s">
        <v>160</v>
      </c>
      <c r="AI40" s="131">
        <v>10</v>
      </c>
      <c r="AJ40" s="131">
        <v>5</v>
      </c>
      <c r="AK40" s="131">
        <v>50</v>
      </c>
      <c r="AL40" s="131" t="s">
        <v>196</v>
      </c>
      <c r="AN40" s="397"/>
      <c r="AO40" s="361"/>
      <c r="AP40" s="394"/>
      <c r="AQ40" s="265"/>
      <c r="AR40" s="173" t="s">
        <v>87</v>
      </c>
      <c r="AS40" s="131" t="s">
        <v>184</v>
      </c>
      <c r="AT40" s="172" t="s">
        <v>162</v>
      </c>
      <c r="AU40" s="129" t="s">
        <v>160</v>
      </c>
      <c r="AV40" s="131">
        <v>10</v>
      </c>
      <c r="AW40" s="131">
        <v>5</v>
      </c>
      <c r="AX40" s="131">
        <v>50</v>
      </c>
      <c r="AY40" s="131" t="s">
        <v>196</v>
      </c>
      <c r="BA40" s="397"/>
      <c r="BB40" s="361"/>
      <c r="BC40" s="394"/>
      <c r="BD40" s="265"/>
      <c r="BE40" s="173" t="s">
        <v>87</v>
      </c>
      <c r="BF40" s="131" t="s">
        <v>184</v>
      </c>
      <c r="BG40" s="172" t="s">
        <v>162</v>
      </c>
      <c r="BH40" s="129" t="s">
        <v>160</v>
      </c>
      <c r="BI40" s="131">
        <v>10</v>
      </c>
      <c r="BJ40" s="131">
        <v>5</v>
      </c>
      <c r="BK40" s="131">
        <v>50</v>
      </c>
      <c r="BL40" s="131" t="s">
        <v>196</v>
      </c>
      <c r="BN40" s="397"/>
      <c r="BO40" s="361"/>
      <c r="BP40" s="394"/>
      <c r="BQ40" s="265"/>
      <c r="BR40" s="173" t="s">
        <v>87</v>
      </c>
      <c r="BS40" s="131" t="s">
        <v>184</v>
      </c>
      <c r="BT40" s="172" t="s">
        <v>162</v>
      </c>
      <c r="BU40" s="129" t="s">
        <v>160</v>
      </c>
      <c r="BV40" s="131">
        <v>10</v>
      </c>
      <c r="BW40" s="131">
        <v>5</v>
      </c>
      <c r="BX40" s="131">
        <v>50</v>
      </c>
      <c r="BY40" s="131" t="s">
        <v>196</v>
      </c>
      <c r="CA40" s="397"/>
      <c r="CB40" s="361"/>
      <c r="CC40" s="394"/>
      <c r="CD40" s="265"/>
      <c r="CE40" s="173" t="s">
        <v>87</v>
      </c>
      <c r="CF40" s="131" t="s">
        <v>184</v>
      </c>
      <c r="CG40" s="172" t="s">
        <v>162</v>
      </c>
      <c r="CH40" s="129" t="s">
        <v>160</v>
      </c>
      <c r="CI40" s="131">
        <v>10</v>
      </c>
      <c r="CJ40" s="131">
        <v>5</v>
      </c>
      <c r="CK40" s="131">
        <v>50</v>
      </c>
      <c r="CL40" s="131" t="s">
        <v>196</v>
      </c>
      <c r="CN40" s="397"/>
      <c r="CO40" s="361"/>
      <c r="CP40" s="394"/>
      <c r="CQ40" s="265"/>
      <c r="CR40" s="173" t="s">
        <v>87</v>
      </c>
      <c r="CS40" s="131" t="s">
        <v>184</v>
      </c>
      <c r="CT40" s="172" t="s">
        <v>162</v>
      </c>
      <c r="CU40" s="129" t="s">
        <v>160</v>
      </c>
      <c r="CV40" s="131">
        <v>10</v>
      </c>
      <c r="CW40" s="131">
        <v>5</v>
      </c>
      <c r="CX40" s="131">
        <v>50</v>
      </c>
      <c r="CY40" s="131" t="s">
        <v>196</v>
      </c>
      <c r="DA40" s="397"/>
      <c r="DB40" s="361"/>
      <c r="DC40" s="394"/>
      <c r="DD40" s="265"/>
      <c r="DE40" s="173" t="s">
        <v>87</v>
      </c>
      <c r="DF40" s="131" t="s">
        <v>184</v>
      </c>
      <c r="DG40" s="172" t="s">
        <v>162</v>
      </c>
      <c r="DH40" s="129" t="s">
        <v>160</v>
      </c>
      <c r="DI40" s="131">
        <v>10</v>
      </c>
      <c r="DJ40" s="131">
        <v>5</v>
      </c>
      <c r="DK40" s="131">
        <v>50</v>
      </c>
      <c r="DL40" s="131" t="s">
        <v>196</v>
      </c>
    </row>
    <row r="41" spans="1:116" ht="9.75" customHeight="1" x14ac:dyDescent="0.2">
      <c r="A41" s="397"/>
      <c r="B41" s="361"/>
      <c r="C41" s="394"/>
      <c r="D41" s="265"/>
      <c r="E41" s="214" t="s">
        <v>88</v>
      </c>
      <c r="F41" s="131" t="s">
        <v>184</v>
      </c>
      <c r="G41" s="172" t="s">
        <v>162</v>
      </c>
      <c r="H41" s="129" t="s">
        <v>160</v>
      </c>
      <c r="I41" s="131">
        <v>250</v>
      </c>
      <c r="J41" s="131">
        <v>250</v>
      </c>
      <c r="K41" s="129" t="s">
        <v>170</v>
      </c>
      <c r="L41" s="131" t="s">
        <v>196</v>
      </c>
      <c r="N41" s="397"/>
      <c r="O41" s="361"/>
      <c r="P41" s="394"/>
      <c r="Q41" s="265"/>
      <c r="R41" s="173" t="s">
        <v>88</v>
      </c>
      <c r="S41" s="131" t="s">
        <v>184</v>
      </c>
      <c r="T41" s="172" t="s">
        <v>162</v>
      </c>
      <c r="U41" s="129" t="s">
        <v>160</v>
      </c>
      <c r="V41" s="131">
        <v>250</v>
      </c>
      <c r="W41" s="131">
        <v>250</v>
      </c>
      <c r="X41" s="129" t="s">
        <v>170</v>
      </c>
      <c r="Y41" s="131" t="s">
        <v>196</v>
      </c>
      <c r="AA41" s="397"/>
      <c r="AB41" s="361"/>
      <c r="AC41" s="394"/>
      <c r="AD41" s="265"/>
      <c r="AE41" s="173" t="s">
        <v>88</v>
      </c>
      <c r="AF41" s="131" t="s">
        <v>184</v>
      </c>
      <c r="AG41" s="172" t="s">
        <v>162</v>
      </c>
      <c r="AH41" s="129" t="s">
        <v>160</v>
      </c>
      <c r="AI41" s="131">
        <v>250</v>
      </c>
      <c r="AJ41" s="131">
        <v>250</v>
      </c>
      <c r="AK41" s="129" t="s">
        <v>170</v>
      </c>
      <c r="AL41" s="131" t="s">
        <v>196</v>
      </c>
      <c r="AN41" s="397"/>
      <c r="AO41" s="361"/>
      <c r="AP41" s="394"/>
      <c r="AQ41" s="265"/>
      <c r="AR41" s="173" t="s">
        <v>88</v>
      </c>
      <c r="AS41" s="131" t="s">
        <v>184</v>
      </c>
      <c r="AT41" s="172" t="s">
        <v>162</v>
      </c>
      <c r="AU41" s="129" t="s">
        <v>160</v>
      </c>
      <c r="AV41" s="131">
        <v>250</v>
      </c>
      <c r="AW41" s="131">
        <v>250</v>
      </c>
      <c r="AX41" s="129" t="s">
        <v>170</v>
      </c>
      <c r="AY41" s="131" t="s">
        <v>196</v>
      </c>
      <c r="BA41" s="397"/>
      <c r="BB41" s="361"/>
      <c r="BC41" s="394"/>
      <c r="BD41" s="265"/>
      <c r="BE41" s="173" t="s">
        <v>88</v>
      </c>
      <c r="BF41" s="131" t="s">
        <v>184</v>
      </c>
      <c r="BG41" s="172" t="s">
        <v>162</v>
      </c>
      <c r="BH41" s="129" t="s">
        <v>160</v>
      </c>
      <c r="BI41" s="131">
        <v>250</v>
      </c>
      <c r="BJ41" s="131">
        <v>250</v>
      </c>
      <c r="BK41" s="129" t="s">
        <v>170</v>
      </c>
      <c r="BL41" s="131" t="s">
        <v>196</v>
      </c>
      <c r="BN41" s="397"/>
      <c r="BO41" s="361"/>
      <c r="BP41" s="394"/>
      <c r="BQ41" s="265"/>
      <c r="BR41" s="173" t="s">
        <v>88</v>
      </c>
      <c r="BS41" s="131" t="s">
        <v>184</v>
      </c>
      <c r="BT41" s="172" t="s">
        <v>162</v>
      </c>
      <c r="BU41" s="129" t="s">
        <v>160</v>
      </c>
      <c r="BV41" s="131">
        <v>250</v>
      </c>
      <c r="BW41" s="131">
        <v>250</v>
      </c>
      <c r="BX41" s="129" t="s">
        <v>170</v>
      </c>
      <c r="BY41" s="131" t="s">
        <v>196</v>
      </c>
      <c r="CA41" s="397"/>
      <c r="CB41" s="361"/>
      <c r="CC41" s="394"/>
      <c r="CD41" s="265"/>
      <c r="CE41" s="173" t="s">
        <v>88</v>
      </c>
      <c r="CF41" s="131" t="s">
        <v>184</v>
      </c>
      <c r="CG41" s="172" t="s">
        <v>162</v>
      </c>
      <c r="CH41" s="129" t="s">
        <v>160</v>
      </c>
      <c r="CI41" s="131">
        <v>250</v>
      </c>
      <c r="CJ41" s="131">
        <v>250</v>
      </c>
      <c r="CK41" s="129" t="s">
        <v>170</v>
      </c>
      <c r="CL41" s="131" t="s">
        <v>196</v>
      </c>
      <c r="CN41" s="397"/>
      <c r="CO41" s="361"/>
      <c r="CP41" s="394"/>
      <c r="CQ41" s="265"/>
      <c r="CR41" s="173" t="s">
        <v>88</v>
      </c>
      <c r="CS41" s="131" t="s">
        <v>184</v>
      </c>
      <c r="CT41" s="172" t="s">
        <v>162</v>
      </c>
      <c r="CU41" s="129" t="s">
        <v>160</v>
      </c>
      <c r="CV41" s="131">
        <v>250</v>
      </c>
      <c r="CW41" s="131">
        <v>250</v>
      </c>
      <c r="CX41" s="129" t="s">
        <v>170</v>
      </c>
      <c r="CY41" s="131" t="s">
        <v>196</v>
      </c>
      <c r="DA41" s="397"/>
      <c r="DB41" s="361"/>
      <c r="DC41" s="394"/>
      <c r="DD41" s="265"/>
      <c r="DE41" s="173" t="s">
        <v>88</v>
      </c>
      <c r="DF41" s="131" t="s">
        <v>184</v>
      </c>
      <c r="DG41" s="172" t="s">
        <v>162</v>
      </c>
      <c r="DH41" s="129" t="s">
        <v>160</v>
      </c>
      <c r="DI41" s="131">
        <v>250</v>
      </c>
      <c r="DJ41" s="131">
        <v>250</v>
      </c>
      <c r="DK41" s="129" t="s">
        <v>170</v>
      </c>
      <c r="DL41" s="131" t="s">
        <v>196</v>
      </c>
    </row>
    <row r="42" spans="1:116" ht="9.75" customHeight="1" x14ac:dyDescent="0.2">
      <c r="A42" s="397"/>
      <c r="B42" s="361"/>
      <c r="C42" s="394"/>
      <c r="D42" s="265"/>
      <c r="E42" s="214" t="s">
        <v>89</v>
      </c>
      <c r="F42" s="131" t="s">
        <v>184</v>
      </c>
      <c r="G42" s="172" t="s">
        <v>162</v>
      </c>
      <c r="H42" s="129" t="s">
        <v>160</v>
      </c>
      <c r="I42" s="93">
        <v>100</v>
      </c>
      <c r="J42" s="93">
        <v>100</v>
      </c>
      <c r="K42" s="129" t="s">
        <v>170</v>
      </c>
      <c r="L42" s="131" t="s">
        <v>196</v>
      </c>
      <c r="N42" s="397"/>
      <c r="O42" s="361"/>
      <c r="P42" s="394"/>
      <c r="Q42" s="265"/>
      <c r="R42" s="173" t="s">
        <v>89</v>
      </c>
      <c r="S42" s="131" t="s">
        <v>184</v>
      </c>
      <c r="T42" s="172" t="s">
        <v>162</v>
      </c>
      <c r="U42" s="129" t="s">
        <v>160</v>
      </c>
      <c r="V42" s="93">
        <v>100</v>
      </c>
      <c r="W42" s="93">
        <v>100</v>
      </c>
      <c r="X42" s="129" t="s">
        <v>170</v>
      </c>
      <c r="Y42" s="131" t="s">
        <v>196</v>
      </c>
      <c r="AA42" s="397"/>
      <c r="AB42" s="361"/>
      <c r="AC42" s="394"/>
      <c r="AD42" s="265"/>
      <c r="AE42" s="173" t="s">
        <v>89</v>
      </c>
      <c r="AF42" s="131" t="s">
        <v>184</v>
      </c>
      <c r="AG42" s="172" t="s">
        <v>162</v>
      </c>
      <c r="AH42" s="129" t="s">
        <v>160</v>
      </c>
      <c r="AI42" s="93">
        <v>100</v>
      </c>
      <c r="AJ42" s="93">
        <v>100</v>
      </c>
      <c r="AK42" s="129" t="s">
        <v>170</v>
      </c>
      <c r="AL42" s="131" t="s">
        <v>196</v>
      </c>
      <c r="AN42" s="397"/>
      <c r="AO42" s="361"/>
      <c r="AP42" s="394"/>
      <c r="AQ42" s="265"/>
      <c r="AR42" s="173" t="s">
        <v>89</v>
      </c>
      <c r="AS42" s="131" t="s">
        <v>184</v>
      </c>
      <c r="AT42" s="172" t="s">
        <v>162</v>
      </c>
      <c r="AU42" s="129" t="s">
        <v>160</v>
      </c>
      <c r="AV42" s="93">
        <v>100</v>
      </c>
      <c r="AW42" s="93">
        <v>100</v>
      </c>
      <c r="AX42" s="129" t="s">
        <v>170</v>
      </c>
      <c r="AY42" s="131" t="s">
        <v>196</v>
      </c>
      <c r="BA42" s="397"/>
      <c r="BB42" s="361"/>
      <c r="BC42" s="394"/>
      <c r="BD42" s="265"/>
      <c r="BE42" s="173" t="s">
        <v>89</v>
      </c>
      <c r="BF42" s="131" t="s">
        <v>184</v>
      </c>
      <c r="BG42" s="172" t="s">
        <v>162</v>
      </c>
      <c r="BH42" s="129" t="s">
        <v>160</v>
      </c>
      <c r="BI42" s="93">
        <v>100</v>
      </c>
      <c r="BJ42" s="93">
        <v>100</v>
      </c>
      <c r="BK42" s="129" t="s">
        <v>170</v>
      </c>
      <c r="BL42" s="131" t="s">
        <v>196</v>
      </c>
      <c r="BN42" s="397"/>
      <c r="BO42" s="361"/>
      <c r="BP42" s="394"/>
      <c r="BQ42" s="265"/>
      <c r="BR42" s="173" t="s">
        <v>89</v>
      </c>
      <c r="BS42" s="131" t="s">
        <v>184</v>
      </c>
      <c r="BT42" s="172" t="s">
        <v>162</v>
      </c>
      <c r="BU42" s="129" t="s">
        <v>160</v>
      </c>
      <c r="BV42" s="93">
        <v>100</v>
      </c>
      <c r="BW42" s="93">
        <v>100</v>
      </c>
      <c r="BX42" s="129" t="s">
        <v>170</v>
      </c>
      <c r="BY42" s="131" t="s">
        <v>196</v>
      </c>
      <c r="CA42" s="397"/>
      <c r="CB42" s="361"/>
      <c r="CC42" s="394"/>
      <c r="CD42" s="265"/>
      <c r="CE42" s="173" t="s">
        <v>89</v>
      </c>
      <c r="CF42" s="131" t="s">
        <v>184</v>
      </c>
      <c r="CG42" s="172" t="s">
        <v>162</v>
      </c>
      <c r="CH42" s="129" t="s">
        <v>160</v>
      </c>
      <c r="CI42" s="93">
        <v>100</v>
      </c>
      <c r="CJ42" s="93">
        <v>100</v>
      </c>
      <c r="CK42" s="129" t="s">
        <v>170</v>
      </c>
      <c r="CL42" s="131" t="s">
        <v>196</v>
      </c>
      <c r="CN42" s="397"/>
      <c r="CO42" s="361"/>
      <c r="CP42" s="394"/>
      <c r="CQ42" s="265"/>
      <c r="CR42" s="173" t="s">
        <v>89</v>
      </c>
      <c r="CS42" s="131" t="s">
        <v>184</v>
      </c>
      <c r="CT42" s="172" t="s">
        <v>162</v>
      </c>
      <c r="CU42" s="129" t="s">
        <v>160</v>
      </c>
      <c r="CV42" s="93">
        <v>100</v>
      </c>
      <c r="CW42" s="93">
        <v>100</v>
      </c>
      <c r="CX42" s="129" t="s">
        <v>170</v>
      </c>
      <c r="CY42" s="131" t="s">
        <v>196</v>
      </c>
      <c r="DA42" s="397"/>
      <c r="DB42" s="361"/>
      <c r="DC42" s="394"/>
      <c r="DD42" s="265"/>
      <c r="DE42" s="173" t="s">
        <v>89</v>
      </c>
      <c r="DF42" s="131" t="s">
        <v>184</v>
      </c>
      <c r="DG42" s="172" t="s">
        <v>162</v>
      </c>
      <c r="DH42" s="129" t="s">
        <v>160</v>
      </c>
      <c r="DI42" s="93">
        <v>100</v>
      </c>
      <c r="DJ42" s="93">
        <v>100</v>
      </c>
      <c r="DK42" s="129" t="s">
        <v>170</v>
      </c>
      <c r="DL42" s="131" t="s">
        <v>196</v>
      </c>
    </row>
    <row r="43" spans="1:116" ht="9.75" customHeight="1" x14ac:dyDescent="0.2">
      <c r="A43" s="397"/>
      <c r="B43" s="361"/>
      <c r="C43" s="394"/>
      <c r="D43" s="265"/>
      <c r="E43" s="214" t="s">
        <v>197</v>
      </c>
      <c r="F43" s="131" t="s">
        <v>184</v>
      </c>
      <c r="G43" s="172" t="s">
        <v>162</v>
      </c>
      <c r="H43" s="129" t="s">
        <v>160</v>
      </c>
      <c r="I43" s="131">
        <v>10</v>
      </c>
      <c r="J43" s="131">
        <v>5</v>
      </c>
      <c r="K43" s="131">
        <v>50</v>
      </c>
      <c r="L43" s="131" t="s">
        <v>196</v>
      </c>
      <c r="N43" s="397"/>
      <c r="O43" s="361"/>
      <c r="P43" s="394"/>
      <c r="Q43" s="265"/>
      <c r="R43" s="173" t="s">
        <v>197</v>
      </c>
      <c r="S43" s="131" t="s">
        <v>184</v>
      </c>
      <c r="T43" s="172" t="s">
        <v>162</v>
      </c>
      <c r="U43" s="129" t="s">
        <v>160</v>
      </c>
      <c r="V43" s="131">
        <v>10</v>
      </c>
      <c r="W43" s="131">
        <v>5</v>
      </c>
      <c r="X43" s="131">
        <v>50</v>
      </c>
      <c r="Y43" s="131" t="s">
        <v>196</v>
      </c>
      <c r="AA43" s="397"/>
      <c r="AB43" s="361"/>
      <c r="AC43" s="394"/>
      <c r="AD43" s="265"/>
      <c r="AE43" s="173" t="s">
        <v>197</v>
      </c>
      <c r="AF43" s="131" t="s">
        <v>184</v>
      </c>
      <c r="AG43" s="172" t="s">
        <v>162</v>
      </c>
      <c r="AH43" s="129" t="s">
        <v>160</v>
      </c>
      <c r="AI43" s="131">
        <v>10</v>
      </c>
      <c r="AJ43" s="131">
        <v>5</v>
      </c>
      <c r="AK43" s="131">
        <v>50</v>
      </c>
      <c r="AL43" s="131" t="s">
        <v>196</v>
      </c>
      <c r="AN43" s="397"/>
      <c r="AO43" s="361"/>
      <c r="AP43" s="394"/>
      <c r="AQ43" s="265"/>
      <c r="AR43" s="173" t="s">
        <v>197</v>
      </c>
      <c r="AS43" s="131" t="s">
        <v>184</v>
      </c>
      <c r="AT43" s="172" t="s">
        <v>162</v>
      </c>
      <c r="AU43" s="129" t="s">
        <v>160</v>
      </c>
      <c r="AV43" s="131">
        <v>10</v>
      </c>
      <c r="AW43" s="131">
        <v>5</v>
      </c>
      <c r="AX43" s="131">
        <v>50</v>
      </c>
      <c r="AY43" s="131" t="s">
        <v>196</v>
      </c>
      <c r="BA43" s="397"/>
      <c r="BB43" s="361"/>
      <c r="BC43" s="394"/>
      <c r="BD43" s="265"/>
      <c r="BE43" s="173" t="s">
        <v>197</v>
      </c>
      <c r="BF43" s="131" t="s">
        <v>184</v>
      </c>
      <c r="BG43" s="172" t="s">
        <v>162</v>
      </c>
      <c r="BH43" s="129" t="s">
        <v>160</v>
      </c>
      <c r="BI43" s="131">
        <v>10</v>
      </c>
      <c r="BJ43" s="131">
        <v>5</v>
      </c>
      <c r="BK43" s="131">
        <v>50</v>
      </c>
      <c r="BL43" s="131" t="s">
        <v>196</v>
      </c>
      <c r="BN43" s="397"/>
      <c r="BO43" s="361"/>
      <c r="BP43" s="394"/>
      <c r="BQ43" s="265"/>
      <c r="BR43" s="173" t="s">
        <v>197</v>
      </c>
      <c r="BS43" s="131" t="s">
        <v>184</v>
      </c>
      <c r="BT43" s="172" t="s">
        <v>162</v>
      </c>
      <c r="BU43" s="129" t="s">
        <v>160</v>
      </c>
      <c r="BV43" s="131">
        <v>10</v>
      </c>
      <c r="BW43" s="131">
        <v>5</v>
      </c>
      <c r="BX43" s="131">
        <v>50</v>
      </c>
      <c r="BY43" s="131" t="s">
        <v>196</v>
      </c>
      <c r="CA43" s="397"/>
      <c r="CB43" s="361"/>
      <c r="CC43" s="394"/>
      <c r="CD43" s="265"/>
      <c r="CE43" s="173" t="s">
        <v>197</v>
      </c>
      <c r="CF43" s="131" t="s">
        <v>184</v>
      </c>
      <c r="CG43" s="172" t="s">
        <v>162</v>
      </c>
      <c r="CH43" s="129" t="s">
        <v>160</v>
      </c>
      <c r="CI43" s="131">
        <v>10</v>
      </c>
      <c r="CJ43" s="131">
        <v>5</v>
      </c>
      <c r="CK43" s="131">
        <v>50</v>
      </c>
      <c r="CL43" s="131" t="s">
        <v>196</v>
      </c>
      <c r="CN43" s="397"/>
      <c r="CO43" s="361"/>
      <c r="CP43" s="394"/>
      <c r="CQ43" s="265"/>
      <c r="CR43" s="173" t="s">
        <v>197</v>
      </c>
      <c r="CS43" s="131" t="s">
        <v>184</v>
      </c>
      <c r="CT43" s="172" t="s">
        <v>162</v>
      </c>
      <c r="CU43" s="129" t="s">
        <v>160</v>
      </c>
      <c r="CV43" s="131">
        <v>10</v>
      </c>
      <c r="CW43" s="131">
        <v>5</v>
      </c>
      <c r="CX43" s="131">
        <v>50</v>
      </c>
      <c r="CY43" s="131" t="s">
        <v>196</v>
      </c>
      <c r="DA43" s="397"/>
      <c r="DB43" s="361"/>
      <c r="DC43" s="394"/>
      <c r="DD43" s="265"/>
      <c r="DE43" s="173" t="s">
        <v>197</v>
      </c>
      <c r="DF43" s="131" t="s">
        <v>184</v>
      </c>
      <c r="DG43" s="172" t="s">
        <v>162</v>
      </c>
      <c r="DH43" s="129" t="s">
        <v>160</v>
      </c>
      <c r="DI43" s="131">
        <v>10</v>
      </c>
      <c r="DJ43" s="131">
        <v>5</v>
      </c>
      <c r="DK43" s="131">
        <v>50</v>
      </c>
      <c r="DL43" s="131" t="s">
        <v>196</v>
      </c>
    </row>
    <row r="44" spans="1:116" ht="9.75" customHeight="1" x14ac:dyDescent="0.2">
      <c r="A44" s="397"/>
      <c r="B44" s="361"/>
      <c r="C44" s="394"/>
      <c r="D44" s="265"/>
      <c r="E44" s="214" t="s">
        <v>90</v>
      </c>
      <c r="F44" s="131" t="s">
        <v>184</v>
      </c>
      <c r="G44" s="172" t="s">
        <v>162</v>
      </c>
      <c r="H44" s="129" t="s">
        <v>160</v>
      </c>
      <c r="I44" s="131">
        <v>200</v>
      </c>
      <c r="J44" s="131">
        <v>100</v>
      </c>
      <c r="K44" s="129" t="s">
        <v>170</v>
      </c>
      <c r="L44" s="131" t="s">
        <v>196</v>
      </c>
      <c r="N44" s="397"/>
      <c r="O44" s="361"/>
      <c r="P44" s="394"/>
      <c r="Q44" s="265"/>
      <c r="R44" s="173" t="s">
        <v>90</v>
      </c>
      <c r="S44" s="131" t="s">
        <v>184</v>
      </c>
      <c r="T44" s="172" t="s">
        <v>162</v>
      </c>
      <c r="U44" s="129" t="s">
        <v>160</v>
      </c>
      <c r="V44" s="131">
        <v>200</v>
      </c>
      <c r="W44" s="131">
        <v>100</v>
      </c>
      <c r="X44" s="129" t="s">
        <v>170</v>
      </c>
      <c r="Y44" s="131" t="s">
        <v>196</v>
      </c>
      <c r="AA44" s="397"/>
      <c r="AB44" s="361"/>
      <c r="AC44" s="394"/>
      <c r="AD44" s="265"/>
      <c r="AE44" s="173" t="s">
        <v>90</v>
      </c>
      <c r="AF44" s="131" t="s">
        <v>184</v>
      </c>
      <c r="AG44" s="172" t="s">
        <v>162</v>
      </c>
      <c r="AH44" s="129" t="s">
        <v>160</v>
      </c>
      <c r="AI44" s="131">
        <v>200</v>
      </c>
      <c r="AJ44" s="131">
        <v>100</v>
      </c>
      <c r="AK44" s="129" t="s">
        <v>170</v>
      </c>
      <c r="AL44" s="131" t="s">
        <v>196</v>
      </c>
      <c r="AN44" s="397"/>
      <c r="AO44" s="361"/>
      <c r="AP44" s="394"/>
      <c r="AQ44" s="265"/>
      <c r="AR44" s="173" t="s">
        <v>90</v>
      </c>
      <c r="AS44" s="131" t="s">
        <v>184</v>
      </c>
      <c r="AT44" s="172" t="s">
        <v>162</v>
      </c>
      <c r="AU44" s="129" t="s">
        <v>160</v>
      </c>
      <c r="AV44" s="131">
        <v>200</v>
      </c>
      <c r="AW44" s="131">
        <v>100</v>
      </c>
      <c r="AX44" s="129" t="s">
        <v>170</v>
      </c>
      <c r="AY44" s="131" t="s">
        <v>196</v>
      </c>
      <c r="BA44" s="397"/>
      <c r="BB44" s="361"/>
      <c r="BC44" s="394"/>
      <c r="BD44" s="265"/>
      <c r="BE44" s="173" t="s">
        <v>90</v>
      </c>
      <c r="BF44" s="131" t="s">
        <v>184</v>
      </c>
      <c r="BG44" s="172" t="s">
        <v>162</v>
      </c>
      <c r="BH44" s="129" t="s">
        <v>160</v>
      </c>
      <c r="BI44" s="131">
        <v>200</v>
      </c>
      <c r="BJ44" s="131">
        <v>100</v>
      </c>
      <c r="BK44" s="129" t="s">
        <v>170</v>
      </c>
      <c r="BL44" s="131" t="s">
        <v>196</v>
      </c>
      <c r="BN44" s="397"/>
      <c r="BO44" s="361"/>
      <c r="BP44" s="394"/>
      <c r="BQ44" s="265"/>
      <c r="BR44" s="173" t="s">
        <v>90</v>
      </c>
      <c r="BS44" s="131" t="s">
        <v>184</v>
      </c>
      <c r="BT44" s="172" t="s">
        <v>162</v>
      </c>
      <c r="BU44" s="129" t="s">
        <v>160</v>
      </c>
      <c r="BV44" s="131">
        <v>200</v>
      </c>
      <c r="BW44" s="131">
        <v>100</v>
      </c>
      <c r="BX44" s="129" t="s">
        <v>170</v>
      </c>
      <c r="BY44" s="131" t="s">
        <v>196</v>
      </c>
      <c r="CA44" s="397"/>
      <c r="CB44" s="361"/>
      <c r="CC44" s="394"/>
      <c r="CD44" s="265"/>
      <c r="CE44" s="173" t="s">
        <v>90</v>
      </c>
      <c r="CF44" s="131" t="s">
        <v>184</v>
      </c>
      <c r="CG44" s="172" t="s">
        <v>162</v>
      </c>
      <c r="CH44" s="129" t="s">
        <v>160</v>
      </c>
      <c r="CI44" s="131">
        <v>200</v>
      </c>
      <c r="CJ44" s="131">
        <v>100</v>
      </c>
      <c r="CK44" s="129" t="s">
        <v>170</v>
      </c>
      <c r="CL44" s="131" t="s">
        <v>196</v>
      </c>
      <c r="CN44" s="397"/>
      <c r="CO44" s="361"/>
      <c r="CP44" s="394"/>
      <c r="CQ44" s="265"/>
      <c r="CR44" s="173" t="s">
        <v>90</v>
      </c>
      <c r="CS44" s="131" t="s">
        <v>184</v>
      </c>
      <c r="CT44" s="172" t="s">
        <v>162</v>
      </c>
      <c r="CU44" s="129" t="s">
        <v>160</v>
      </c>
      <c r="CV44" s="131">
        <v>200</v>
      </c>
      <c r="CW44" s="131">
        <v>100</v>
      </c>
      <c r="CX44" s="129" t="s">
        <v>170</v>
      </c>
      <c r="CY44" s="131" t="s">
        <v>196</v>
      </c>
      <c r="DA44" s="397"/>
      <c r="DB44" s="361"/>
      <c r="DC44" s="394"/>
      <c r="DD44" s="265"/>
      <c r="DE44" s="173" t="s">
        <v>90</v>
      </c>
      <c r="DF44" s="131" t="s">
        <v>184</v>
      </c>
      <c r="DG44" s="172" t="s">
        <v>162</v>
      </c>
      <c r="DH44" s="129" t="s">
        <v>160</v>
      </c>
      <c r="DI44" s="131">
        <v>200</v>
      </c>
      <c r="DJ44" s="131">
        <v>100</v>
      </c>
      <c r="DK44" s="129" t="s">
        <v>170</v>
      </c>
      <c r="DL44" s="131" t="s">
        <v>196</v>
      </c>
    </row>
    <row r="45" spans="1:116" ht="9.75" customHeight="1" x14ac:dyDescent="0.2">
      <c r="A45" s="397"/>
      <c r="B45" s="361"/>
      <c r="C45" s="394"/>
      <c r="D45" s="265"/>
      <c r="E45" s="214" t="s">
        <v>91</v>
      </c>
      <c r="F45" s="131" t="s">
        <v>184</v>
      </c>
      <c r="G45" s="172" t="s">
        <v>162</v>
      </c>
      <c r="H45" s="129" t="s">
        <v>160</v>
      </c>
      <c r="I45" s="131">
        <v>50</v>
      </c>
      <c r="J45" s="131">
        <v>25</v>
      </c>
      <c r="K45" s="129" t="s">
        <v>170</v>
      </c>
      <c r="L45" s="131" t="s">
        <v>196</v>
      </c>
      <c r="N45" s="397"/>
      <c r="O45" s="361"/>
      <c r="P45" s="394"/>
      <c r="Q45" s="265"/>
      <c r="R45" s="173" t="s">
        <v>91</v>
      </c>
      <c r="S45" s="131" t="s">
        <v>184</v>
      </c>
      <c r="T45" s="172" t="s">
        <v>162</v>
      </c>
      <c r="U45" s="129" t="s">
        <v>160</v>
      </c>
      <c r="V45" s="131">
        <v>50</v>
      </c>
      <c r="W45" s="131">
        <v>25</v>
      </c>
      <c r="X45" s="129" t="s">
        <v>170</v>
      </c>
      <c r="Y45" s="131" t="s">
        <v>196</v>
      </c>
      <c r="AA45" s="397"/>
      <c r="AB45" s="361"/>
      <c r="AC45" s="394"/>
      <c r="AD45" s="265"/>
      <c r="AE45" s="173" t="s">
        <v>91</v>
      </c>
      <c r="AF45" s="131" t="s">
        <v>184</v>
      </c>
      <c r="AG45" s="172" t="s">
        <v>162</v>
      </c>
      <c r="AH45" s="129" t="s">
        <v>160</v>
      </c>
      <c r="AI45" s="131">
        <v>50</v>
      </c>
      <c r="AJ45" s="131">
        <v>25</v>
      </c>
      <c r="AK45" s="129" t="s">
        <v>170</v>
      </c>
      <c r="AL45" s="131" t="s">
        <v>196</v>
      </c>
      <c r="AN45" s="397"/>
      <c r="AO45" s="361"/>
      <c r="AP45" s="394"/>
      <c r="AQ45" s="265"/>
      <c r="AR45" s="173" t="s">
        <v>91</v>
      </c>
      <c r="AS45" s="131" t="s">
        <v>184</v>
      </c>
      <c r="AT45" s="172" t="s">
        <v>162</v>
      </c>
      <c r="AU45" s="129" t="s">
        <v>160</v>
      </c>
      <c r="AV45" s="131">
        <v>50</v>
      </c>
      <c r="AW45" s="131">
        <v>25</v>
      </c>
      <c r="AX45" s="129" t="s">
        <v>170</v>
      </c>
      <c r="AY45" s="131" t="s">
        <v>196</v>
      </c>
      <c r="BA45" s="397"/>
      <c r="BB45" s="361"/>
      <c r="BC45" s="394"/>
      <c r="BD45" s="265"/>
      <c r="BE45" s="173" t="s">
        <v>91</v>
      </c>
      <c r="BF45" s="131" t="s">
        <v>184</v>
      </c>
      <c r="BG45" s="172" t="s">
        <v>162</v>
      </c>
      <c r="BH45" s="129" t="s">
        <v>160</v>
      </c>
      <c r="BI45" s="131">
        <v>50</v>
      </c>
      <c r="BJ45" s="131">
        <v>25</v>
      </c>
      <c r="BK45" s="129" t="s">
        <v>170</v>
      </c>
      <c r="BL45" s="131" t="s">
        <v>196</v>
      </c>
      <c r="BN45" s="397"/>
      <c r="BO45" s="361"/>
      <c r="BP45" s="394"/>
      <c r="BQ45" s="265"/>
      <c r="BR45" s="173" t="s">
        <v>91</v>
      </c>
      <c r="BS45" s="131" t="s">
        <v>184</v>
      </c>
      <c r="BT45" s="172" t="s">
        <v>162</v>
      </c>
      <c r="BU45" s="129" t="s">
        <v>160</v>
      </c>
      <c r="BV45" s="131">
        <v>50</v>
      </c>
      <c r="BW45" s="131">
        <v>25</v>
      </c>
      <c r="BX45" s="129" t="s">
        <v>170</v>
      </c>
      <c r="BY45" s="131" t="s">
        <v>196</v>
      </c>
      <c r="CA45" s="397"/>
      <c r="CB45" s="361"/>
      <c r="CC45" s="394"/>
      <c r="CD45" s="265"/>
      <c r="CE45" s="173" t="s">
        <v>91</v>
      </c>
      <c r="CF45" s="131" t="s">
        <v>184</v>
      </c>
      <c r="CG45" s="172" t="s">
        <v>162</v>
      </c>
      <c r="CH45" s="129" t="s">
        <v>160</v>
      </c>
      <c r="CI45" s="131">
        <v>50</v>
      </c>
      <c r="CJ45" s="131">
        <v>25</v>
      </c>
      <c r="CK45" s="129" t="s">
        <v>170</v>
      </c>
      <c r="CL45" s="131" t="s">
        <v>196</v>
      </c>
      <c r="CN45" s="397"/>
      <c r="CO45" s="361"/>
      <c r="CP45" s="394"/>
      <c r="CQ45" s="265"/>
      <c r="CR45" s="173" t="s">
        <v>91</v>
      </c>
      <c r="CS45" s="131" t="s">
        <v>184</v>
      </c>
      <c r="CT45" s="172" t="s">
        <v>162</v>
      </c>
      <c r="CU45" s="129" t="s">
        <v>160</v>
      </c>
      <c r="CV45" s="131">
        <v>50</v>
      </c>
      <c r="CW45" s="131">
        <v>25</v>
      </c>
      <c r="CX45" s="129" t="s">
        <v>170</v>
      </c>
      <c r="CY45" s="131" t="s">
        <v>196</v>
      </c>
      <c r="DA45" s="397"/>
      <c r="DB45" s="361"/>
      <c r="DC45" s="394"/>
      <c r="DD45" s="265"/>
      <c r="DE45" s="173" t="s">
        <v>91</v>
      </c>
      <c r="DF45" s="131" t="s">
        <v>184</v>
      </c>
      <c r="DG45" s="172" t="s">
        <v>162</v>
      </c>
      <c r="DH45" s="129" t="s">
        <v>160</v>
      </c>
      <c r="DI45" s="131">
        <v>50</v>
      </c>
      <c r="DJ45" s="131">
        <v>25</v>
      </c>
      <c r="DK45" s="129" t="s">
        <v>170</v>
      </c>
      <c r="DL45" s="131" t="s">
        <v>196</v>
      </c>
    </row>
    <row r="46" spans="1:116" ht="9.75" customHeight="1" x14ac:dyDescent="0.2">
      <c r="A46" s="397"/>
      <c r="B46" s="361"/>
      <c r="C46" s="394"/>
      <c r="D46" s="265"/>
      <c r="E46" s="214" t="s">
        <v>92</v>
      </c>
      <c r="F46" s="131" t="s">
        <v>184</v>
      </c>
      <c r="G46" s="172" t="s">
        <v>162</v>
      </c>
      <c r="H46" s="129" t="s">
        <v>160</v>
      </c>
      <c r="I46" s="131">
        <v>50</v>
      </c>
      <c r="J46" s="131">
        <v>25</v>
      </c>
      <c r="K46" s="131" t="s">
        <v>198</v>
      </c>
      <c r="L46" s="131" t="s">
        <v>196</v>
      </c>
      <c r="N46" s="397"/>
      <c r="O46" s="361"/>
      <c r="P46" s="394"/>
      <c r="Q46" s="265"/>
      <c r="R46" s="173" t="s">
        <v>92</v>
      </c>
      <c r="S46" s="131" t="s">
        <v>184</v>
      </c>
      <c r="T46" s="172" t="s">
        <v>162</v>
      </c>
      <c r="U46" s="129" t="s">
        <v>160</v>
      </c>
      <c r="V46" s="131">
        <v>50</v>
      </c>
      <c r="W46" s="131">
        <v>25</v>
      </c>
      <c r="X46" s="131" t="s">
        <v>198</v>
      </c>
      <c r="Y46" s="131" t="s">
        <v>196</v>
      </c>
      <c r="AA46" s="397"/>
      <c r="AB46" s="361"/>
      <c r="AC46" s="394"/>
      <c r="AD46" s="265"/>
      <c r="AE46" s="173" t="s">
        <v>92</v>
      </c>
      <c r="AF46" s="131" t="s">
        <v>184</v>
      </c>
      <c r="AG46" s="172" t="s">
        <v>162</v>
      </c>
      <c r="AH46" s="129" t="s">
        <v>160</v>
      </c>
      <c r="AI46" s="131">
        <v>50</v>
      </c>
      <c r="AJ46" s="131">
        <v>25</v>
      </c>
      <c r="AK46" s="131" t="s">
        <v>198</v>
      </c>
      <c r="AL46" s="131" t="s">
        <v>196</v>
      </c>
      <c r="AN46" s="397"/>
      <c r="AO46" s="361"/>
      <c r="AP46" s="394"/>
      <c r="AQ46" s="265"/>
      <c r="AR46" s="173" t="s">
        <v>92</v>
      </c>
      <c r="AS46" s="131" t="s">
        <v>184</v>
      </c>
      <c r="AT46" s="172" t="s">
        <v>162</v>
      </c>
      <c r="AU46" s="129" t="s">
        <v>160</v>
      </c>
      <c r="AV46" s="131">
        <v>50</v>
      </c>
      <c r="AW46" s="131">
        <v>25</v>
      </c>
      <c r="AX46" s="131" t="s">
        <v>198</v>
      </c>
      <c r="AY46" s="131" t="s">
        <v>196</v>
      </c>
      <c r="BA46" s="397"/>
      <c r="BB46" s="361"/>
      <c r="BC46" s="394"/>
      <c r="BD46" s="265"/>
      <c r="BE46" s="173" t="s">
        <v>92</v>
      </c>
      <c r="BF46" s="131" t="s">
        <v>184</v>
      </c>
      <c r="BG46" s="172" t="s">
        <v>162</v>
      </c>
      <c r="BH46" s="129" t="s">
        <v>160</v>
      </c>
      <c r="BI46" s="131">
        <v>50</v>
      </c>
      <c r="BJ46" s="131">
        <v>25</v>
      </c>
      <c r="BK46" s="131" t="s">
        <v>198</v>
      </c>
      <c r="BL46" s="131" t="s">
        <v>196</v>
      </c>
      <c r="BN46" s="397"/>
      <c r="BO46" s="361"/>
      <c r="BP46" s="394"/>
      <c r="BQ46" s="265"/>
      <c r="BR46" s="173" t="s">
        <v>92</v>
      </c>
      <c r="BS46" s="131" t="s">
        <v>184</v>
      </c>
      <c r="BT46" s="172" t="s">
        <v>162</v>
      </c>
      <c r="BU46" s="129" t="s">
        <v>160</v>
      </c>
      <c r="BV46" s="131">
        <v>50</v>
      </c>
      <c r="BW46" s="131">
        <v>25</v>
      </c>
      <c r="BX46" s="131" t="s">
        <v>198</v>
      </c>
      <c r="BY46" s="131" t="s">
        <v>196</v>
      </c>
      <c r="CA46" s="397"/>
      <c r="CB46" s="361"/>
      <c r="CC46" s="394"/>
      <c r="CD46" s="265"/>
      <c r="CE46" s="173" t="s">
        <v>92</v>
      </c>
      <c r="CF46" s="131" t="s">
        <v>184</v>
      </c>
      <c r="CG46" s="172" t="s">
        <v>162</v>
      </c>
      <c r="CH46" s="129" t="s">
        <v>160</v>
      </c>
      <c r="CI46" s="131">
        <v>50</v>
      </c>
      <c r="CJ46" s="131">
        <v>25</v>
      </c>
      <c r="CK46" s="131" t="s">
        <v>198</v>
      </c>
      <c r="CL46" s="131" t="s">
        <v>196</v>
      </c>
      <c r="CN46" s="397"/>
      <c r="CO46" s="361"/>
      <c r="CP46" s="394"/>
      <c r="CQ46" s="265"/>
      <c r="CR46" s="173" t="s">
        <v>92</v>
      </c>
      <c r="CS46" s="131" t="s">
        <v>184</v>
      </c>
      <c r="CT46" s="172" t="s">
        <v>162</v>
      </c>
      <c r="CU46" s="129" t="s">
        <v>160</v>
      </c>
      <c r="CV46" s="131">
        <v>50</v>
      </c>
      <c r="CW46" s="131">
        <v>25</v>
      </c>
      <c r="CX46" s="131" t="s">
        <v>198</v>
      </c>
      <c r="CY46" s="131" t="s">
        <v>196</v>
      </c>
      <c r="DA46" s="397"/>
      <c r="DB46" s="361"/>
      <c r="DC46" s="394"/>
      <c r="DD46" s="265"/>
      <c r="DE46" s="173" t="s">
        <v>92</v>
      </c>
      <c r="DF46" s="131" t="s">
        <v>184</v>
      </c>
      <c r="DG46" s="172" t="s">
        <v>162</v>
      </c>
      <c r="DH46" s="129" t="s">
        <v>160</v>
      </c>
      <c r="DI46" s="131">
        <v>50</v>
      </c>
      <c r="DJ46" s="131">
        <v>25</v>
      </c>
      <c r="DK46" s="131" t="s">
        <v>198</v>
      </c>
      <c r="DL46" s="131" t="s">
        <v>196</v>
      </c>
    </row>
    <row r="47" spans="1:116" ht="9.75" customHeight="1" x14ac:dyDescent="0.2">
      <c r="A47" s="397"/>
      <c r="B47" s="361"/>
      <c r="C47" s="394"/>
      <c r="D47" s="265"/>
      <c r="E47" s="214" t="s">
        <v>93</v>
      </c>
      <c r="F47" s="131" t="s">
        <v>184</v>
      </c>
      <c r="G47" s="172" t="s">
        <v>162</v>
      </c>
      <c r="H47" s="129" t="s">
        <v>160</v>
      </c>
      <c r="I47" s="131">
        <v>10</v>
      </c>
      <c r="J47" s="131">
        <v>5</v>
      </c>
      <c r="K47" s="131">
        <v>100</v>
      </c>
      <c r="L47" s="131" t="s">
        <v>196</v>
      </c>
      <c r="N47" s="397"/>
      <c r="O47" s="361"/>
      <c r="P47" s="394"/>
      <c r="Q47" s="265"/>
      <c r="R47" s="173" t="s">
        <v>93</v>
      </c>
      <c r="S47" s="131" t="s">
        <v>184</v>
      </c>
      <c r="T47" s="172" t="s">
        <v>162</v>
      </c>
      <c r="U47" s="129" t="s">
        <v>160</v>
      </c>
      <c r="V47" s="131">
        <v>10</v>
      </c>
      <c r="W47" s="131">
        <v>5</v>
      </c>
      <c r="X47" s="131">
        <v>100</v>
      </c>
      <c r="Y47" s="131" t="s">
        <v>196</v>
      </c>
      <c r="AA47" s="397"/>
      <c r="AB47" s="361"/>
      <c r="AC47" s="394"/>
      <c r="AD47" s="265"/>
      <c r="AE47" s="173" t="s">
        <v>93</v>
      </c>
      <c r="AF47" s="131" t="s">
        <v>184</v>
      </c>
      <c r="AG47" s="172" t="s">
        <v>162</v>
      </c>
      <c r="AH47" s="129" t="s">
        <v>160</v>
      </c>
      <c r="AI47" s="131">
        <v>10</v>
      </c>
      <c r="AJ47" s="131">
        <v>5</v>
      </c>
      <c r="AK47" s="131">
        <v>100</v>
      </c>
      <c r="AL47" s="131" t="s">
        <v>196</v>
      </c>
      <c r="AN47" s="397"/>
      <c r="AO47" s="361"/>
      <c r="AP47" s="394"/>
      <c r="AQ47" s="265"/>
      <c r="AR47" s="173" t="s">
        <v>93</v>
      </c>
      <c r="AS47" s="131" t="s">
        <v>184</v>
      </c>
      <c r="AT47" s="172" t="s">
        <v>162</v>
      </c>
      <c r="AU47" s="129" t="s">
        <v>160</v>
      </c>
      <c r="AV47" s="131">
        <v>10</v>
      </c>
      <c r="AW47" s="131">
        <v>5</v>
      </c>
      <c r="AX47" s="131">
        <v>100</v>
      </c>
      <c r="AY47" s="131" t="s">
        <v>196</v>
      </c>
      <c r="BA47" s="397"/>
      <c r="BB47" s="361"/>
      <c r="BC47" s="394"/>
      <c r="BD47" s="265"/>
      <c r="BE47" s="173" t="s">
        <v>93</v>
      </c>
      <c r="BF47" s="131" t="s">
        <v>184</v>
      </c>
      <c r="BG47" s="172" t="s">
        <v>162</v>
      </c>
      <c r="BH47" s="129" t="s">
        <v>160</v>
      </c>
      <c r="BI47" s="131">
        <v>10</v>
      </c>
      <c r="BJ47" s="131">
        <v>5</v>
      </c>
      <c r="BK47" s="131">
        <v>100</v>
      </c>
      <c r="BL47" s="131" t="s">
        <v>196</v>
      </c>
      <c r="BN47" s="397"/>
      <c r="BO47" s="361"/>
      <c r="BP47" s="394"/>
      <c r="BQ47" s="265"/>
      <c r="BR47" s="173" t="s">
        <v>93</v>
      </c>
      <c r="BS47" s="131" t="s">
        <v>184</v>
      </c>
      <c r="BT47" s="172" t="s">
        <v>162</v>
      </c>
      <c r="BU47" s="129" t="s">
        <v>160</v>
      </c>
      <c r="BV47" s="131">
        <v>10</v>
      </c>
      <c r="BW47" s="131">
        <v>5</v>
      </c>
      <c r="BX47" s="131">
        <v>100</v>
      </c>
      <c r="BY47" s="131" t="s">
        <v>196</v>
      </c>
      <c r="CA47" s="397"/>
      <c r="CB47" s="361"/>
      <c r="CC47" s="394"/>
      <c r="CD47" s="265"/>
      <c r="CE47" s="173" t="s">
        <v>93</v>
      </c>
      <c r="CF47" s="131" t="s">
        <v>184</v>
      </c>
      <c r="CG47" s="172" t="s">
        <v>162</v>
      </c>
      <c r="CH47" s="129" t="s">
        <v>160</v>
      </c>
      <c r="CI47" s="131">
        <v>10</v>
      </c>
      <c r="CJ47" s="131">
        <v>5</v>
      </c>
      <c r="CK47" s="131">
        <v>100</v>
      </c>
      <c r="CL47" s="131" t="s">
        <v>196</v>
      </c>
      <c r="CN47" s="397"/>
      <c r="CO47" s="361"/>
      <c r="CP47" s="394"/>
      <c r="CQ47" s="265"/>
      <c r="CR47" s="173" t="s">
        <v>93</v>
      </c>
      <c r="CS47" s="131" t="s">
        <v>184</v>
      </c>
      <c r="CT47" s="172" t="s">
        <v>162</v>
      </c>
      <c r="CU47" s="129" t="s">
        <v>160</v>
      </c>
      <c r="CV47" s="131">
        <v>10</v>
      </c>
      <c r="CW47" s="131">
        <v>5</v>
      </c>
      <c r="CX47" s="131">
        <v>100</v>
      </c>
      <c r="CY47" s="131" t="s">
        <v>196</v>
      </c>
      <c r="DA47" s="397"/>
      <c r="DB47" s="361"/>
      <c r="DC47" s="394"/>
      <c r="DD47" s="265"/>
      <c r="DE47" s="173" t="s">
        <v>93</v>
      </c>
      <c r="DF47" s="131" t="s">
        <v>184</v>
      </c>
      <c r="DG47" s="172" t="s">
        <v>162</v>
      </c>
      <c r="DH47" s="129" t="s">
        <v>160</v>
      </c>
      <c r="DI47" s="131">
        <v>10</v>
      </c>
      <c r="DJ47" s="131">
        <v>5</v>
      </c>
      <c r="DK47" s="131">
        <v>100</v>
      </c>
      <c r="DL47" s="131" t="s">
        <v>196</v>
      </c>
    </row>
    <row r="48" spans="1:116" ht="9.75" customHeight="1" x14ac:dyDescent="0.2">
      <c r="A48" s="397"/>
      <c r="B48" s="361"/>
      <c r="C48" s="394"/>
      <c r="D48" s="265"/>
      <c r="E48" s="214" t="s">
        <v>94</v>
      </c>
      <c r="F48" s="131" t="s">
        <v>184</v>
      </c>
      <c r="G48" s="172" t="s">
        <v>162</v>
      </c>
      <c r="H48" s="129" t="s">
        <v>160</v>
      </c>
      <c r="I48" s="131">
        <v>50</v>
      </c>
      <c r="J48" s="131">
        <v>25</v>
      </c>
      <c r="K48" s="131">
        <v>300</v>
      </c>
      <c r="L48" s="131" t="s">
        <v>196</v>
      </c>
      <c r="N48" s="397"/>
      <c r="O48" s="361"/>
      <c r="P48" s="394"/>
      <c r="Q48" s="265"/>
      <c r="R48" s="173" t="s">
        <v>94</v>
      </c>
      <c r="S48" s="131" t="s">
        <v>184</v>
      </c>
      <c r="T48" s="172" t="s">
        <v>162</v>
      </c>
      <c r="U48" s="129" t="s">
        <v>160</v>
      </c>
      <c r="V48" s="131">
        <v>50</v>
      </c>
      <c r="W48" s="131">
        <v>25</v>
      </c>
      <c r="X48" s="131">
        <v>300</v>
      </c>
      <c r="Y48" s="131" t="s">
        <v>196</v>
      </c>
      <c r="AA48" s="397"/>
      <c r="AB48" s="361"/>
      <c r="AC48" s="394"/>
      <c r="AD48" s="265"/>
      <c r="AE48" s="173" t="s">
        <v>94</v>
      </c>
      <c r="AF48" s="131" t="s">
        <v>184</v>
      </c>
      <c r="AG48" s="172" t="s">
        <v>162</v>
      </c>
      <c r="AH48" s="129" t="s">
        <v>160</v>
      </c>
      <c r="AI48" s="131">
        <v>50</v>
      </c>
      <c r="AJ48" s="131">
        <v>25</v>
      </c>
      <c r="AK48" s="131">
        <v>300</v>
      </c>
      <c r="AL48" s="131" t="s">
        <v>196</v>
      </c>
      <c r="AN48" s="397"/>
      <c r="AO48" s="361"/>
      <c r="AP48" s="394"/>
      <c r="AQ48" s="265"/>
      <c r="AR48" s="173" t="s">
        <v>94</v>
      </c>
      <c r="AS48" s="131" t="s">
        <v>184</v>
      </c>
      <c r="AT48" s="172" t="s">
        <v>162</v>
      </c>
      <c r="AU48" s="129" t="s">
        <v>160</v>
      </c>
      <c r="AV48" s="131">
        <v>50</v>
      </c>
      <c r="AW48" s="131">
        <v>25</v>
      </c>
      <c r="AX48" s="131">
        <v>300</v>
      </c>
      <c r="AY48" s="131" t="s">
        <v>196</v>
      </c>
      <c r="BA48" s="397"/>
      <c r="BB48" s="361"/>
      <c r="BC48" s="394"/>
      <c r="BD48" s="265"/>
      <c r="BE48" s="173" t="s">
        <v>94</v>
      </c>
      <c r="BF48" s="131" t="s">
        <v>184</v>
      </c>
      <c r="BG48" s="172" t="s">
        <v>162</v>
      </c>
      <c r="BH48" s="129" t="s">
        <v>160</v>
      </c>
      <c r="BI48" s="131">
        <v>50</v>
      </c>
      <c r="BJ48" s="131">
        <v>25</v>
      </c>
      <c r="BK48" s="131">
        <v>300</v>
      </c>
      <c r="BL48" s="131" t="s">
        <v>196</v>
      </c>
      <c r="BN48" s="397"/>
      <c r="BO48" s="361"/>
      <c r="BP48" s="394"/>
      <c r="BQ48" s="265"/>
      <c r="BR48" s="173" t="s">
        <v>94</v>
      </c>
      <c r="BS48" s="131" t="s">
        <v>184</v>
      </c>
      <c r="BT48" s="172" t="s">
        <v>162</v>
      </c>
      <c r="BU48" s="129" t="s">
        <v>160</v>
      </c>
      <c r="BV48" s="131">
        <v>50</v>
      </c>
      <c r="BW48" s="131">
        <v>25</v>
      </c>
      <c r="BX48" s="131">
        <v>300</v>
      </c>
      <c r="BY48" s="131" t="s">
        <v>196</v>
      </c>
      <c r="CA48" s="397"/>
      <c r="CB48" s="361"/>
      <c r="CC48" s="394"/>
      <c r="CD48" s="265"/>
      <c r="CE48" s="173" t="s">
        <v>94</v>
      </c>
      <c r="CF48" s="131" t="s">
        <v>184</v>
      </c>
      <c r="CG48" s="172" t="s">
        <v>162</v>
      </c>
      <c r="CH48" s="129" t="s">
        <v>160</v>
      </c>
      <c r="CI48" s="131">
        <v>50</v>
      </c>
      <c r="CJ48" s="131">
        <v>25</v>
      </c>
      <c r="CK48" s="131">
        <v>300</v>
      </c>
      <c r="CL48" s="131" t="s">
        <v>196</v>
      </c>
      <c r="CN48" s="397"/>
      <c r="CO48" s="361"/>
      <c r="CP48" s="394"/>
      <c r="CQ48" s="265"/>
      <c r="CR48" s="173" t="s">
        <v>94</v>
      </c>
      <c r="CS48" s="131" t="s">
        <v>184</v>
      </c>
      <c r="CT48" s="172" t="s">
        <v>162</v>
      </c>
      <c r="CU48" s="129" t="s">
        <v>160</v>
      </c>
      <c r="CV48" s="131">
        <v>50</v>
      </c>
      <c r="CW48" s="131">
        <v>25</v>
      </c>
      <c r="CX48" s="131">
        <v>300</v>
      </c>
      <c r="CY48" s="131" t="s">
        <v>196</v>
      </c>
      <c r="DA48" s="397"/>
      <c r="DB48" s="361"/>
      <c r="DC48" s="394"/>
      <c r="DD48" s="265"/>
      <c r="DE48" s="173" t="s">
        <v>94</v>
      </c>
      <c r="DF48" s="131" t="s">
        <v>184</v>
      </c>
      <c r="DG48" s="172" t="s">
        <v>162</v>
      </c>
      <c r="DH48" s="129" t="s">
        <v>160</v>
      </c>
      <c r="DI48" s="131">
        <v>50</v>
      </c>
      <c r="DJ48" s="131">
        <v>25</v>
      </c>
      <c r="DK48" s="131">
        <v>300</v>
      </c>
      <c r="DL48" s="131" t="s">
        <v>196</v>
      </c>
    </row>
    <row r="49" spans="1:116" ht="9.75" customHeight="1" x14ac:dyDescent="0.2">
      <c r="A49" s="397"/>
      <c r="B49" s="361"/>
      <c r="C49" s="394"/>
      <c r="D49" s="265"/>
      <c r="E49" s="214" t="s">
        <v>95</v>
      </c>
      <c r="F49" s="131" t="s">
        <v>184</v>
      </c>
      <c r="G49" s="172" t="s">
        <v>162</v>
      </c>
      <c r="H49" s="129" t="s">
        <v>160</v>
      </c>
      <c r="I49" s="131">
        <v>100</v>
      </c>
      <c r="J49" s="131">
        <v>50</v>
      </c>
      <c r="K49" s="129" t="s">
        <v>170</v>
      </c>
      <c r="L49" s="131" t="s">
        <v>196</v>
      </c>
      <c r="N49" s="397"/>
      <c r="O49" s="361"/>
      <c r="P49" s="394"/>
      <c r="Q49" s="265"/>
      <c r="R49" s="173" t="s">
        <v>95</v>
      </c>
      <c r="S49" s="131" t="s">
        <v>184</v>
      </c>
      <c r="T49" s="172" t="s">
        <v>162</v>
      </c>
      <c r="U49" s="129" t="s">
        <v>160</v>
      </c>
      <c r="V49" s="131">
        <v>100</v>
      </c>
      <c r="W49" s="131">
        <v>50</v>
      </c>
      <c r="X49" s="129" t="s">
        <v>170</v>
      </c>
      <c r="Y49" s="131" t="s">
        <v>196</v>
      </c>
      <c r="AA49" s="397"/>
      <c r="AB49" s="361"/>
      <c r="AC49" s="394"/>
      <c r="AD49" s="265"/>
      <c r="AE49" s="173" t="s">
        <v>95</v>
      </c>
      <c r="AF49" s="131" t="s">
        <v>184</v>
      </c>
      <c r="AG49" s="172" t="s">
        <v>162</v>
      </c>
      <c r="AH49" s="129" t="s">
        <v>160</v>
      </c>
      <c r="AI49" s="131">
        <v>100</v>
      </c>
      <c r="AJ49" s="131">
        <v>50</v>
      </c>
      <c r="AK49" s="129" t="s">
        <v>170</v>
      </c>
      <c r="AL49" s="131" t="s">
        <v>196</v>
      </c>
      <c r="AN49" s="397"/>
      <c r="AO49" s="361"/>
      <c r="AP49" s="394"/>
      <c r="AQ49" s="265"/>
      <c r="AR49" s="173" t="s">
        <v>95</v>
      </c>
      <c r="AS49" s="131" t="s">
        <v>184</v>
      </c>
      <c r="AT49" s="172" t="s">
        <v>162</v>
      </c>
      <c r="AU49" s="129" t="s">
        <v>160</v>
      </c>
      <c r="AV49" s="131">
        <v>100</v>
      </c>
      <c r="AW49" s="131">
        <v>50</v>
      </c>
      <c r="AX49" s="129" t="s">
        <v>170</v>
      </c>
      <c r="AY49" s="131" t="s">
        <v>196</v>
      </c>
      <c r="BA49" s="397"/>
      <c r="BB49" s="361"/>
      <c r="BC49" s="394"/>
      <c r="BD49" s="265"/>
      <c r="BE49" s="173" t="s">
        <v>95</v>
      </c>
      <c r="BF49" s="131" t="s">
        <v>184</v>
      </c>
      <c r="BG49" s="172" t="s">
        <v>162</v>
      </c>
      <c r="BH49" s="129" t="s">
        <v>160</v>
      </c>
      <c r="BI49" s="131">
        <v>100</v>
      </c>
      <c r="BJ49" s="131">
        <v>50</v>
      </c>
      <c r="BK49" s="129" t="s">
        <v>170</v>
      </c>
      <c r="BL49" s="131" t="s">
        <v>196</v>
      </c>
      <c r="BN49" s="397"/>
      <c r="BO49" s="361"/>
      <c r="BP49" s="394"/>
      <c r="BQ49" s="265"/>
      <c r="BR49" s="173" t="s">
        <v>95</v>
      </c>
      <c r="BS49" s="131" t="s">
        <v>184</v>
      </c>
      <c r="BT49" s="172" t="s">
        <v>162</v>
      </c>
      <c r="BU49" s="129" t="s">
        <v>160</v>
      </c>
      <c r="BV49" s="131">
        <v>100</v>
      </c>
      <c r="BW49" s="131">
        <v>50</v>
      </c>
      <c r="BX49" s="129" t="s">
        <v>170</v>
      </c>
      <c r="BY49" s="131" t="s">
        <v>196</v>
      </c>
      <c r="CA49" s="397"/>
      <c r="CB49" s="361"/>
      <c r="CC49" s="394"/>
      <c r="CD49" s="265"/>
      <c r="CE49" s="173" t="s">
        <v>95</v>
      </c>
      <c r="CF49" s="131" t="s">
        <v>184</v>
      </c>
      <c r="CG49" s="172" t="s">
        <v>162</v>
      </c>
      <c r="CH49" s="129" t="s">
        <v>160</v>
      </c>
      <c r="CI49" s="131">
        <v>100</v>
      </c>
      <c r="CJ49" s="131">
        <v>50</v>
      </c>
      <c r="CK49" s="129" t="s">
        <v>170</v>
      </c>
      <c r="CL49" s="131" t="s">
        <v>196</v>
      </c>
      <c r="CN49" s="397"/>
      <c r="CO49" s="361"/>
      <c r="CP49" s="394"/>
      <c r="CQ49" s="265"/>
      <c r="CR49" s="173" t="s">
        <v>95</v>
      </c>
      <c r="CS49" s="131" t="s">
        <v>184</v>
      </c>
      <c r="CT49" s="172" t="s">
        <v>162</v>
      </c>
      <c r="CU49" s="129" t="s">
        <v>160</v>
      </c>
      <c r="CV49" s="131">
        <v>100</v>
      </c>
      <c r="CW49" s="131">
        <v>50</v>
      </c>
      <c r="CX49" s="129" t="s">
        <v>170</v>
      </c>
      <c r="CY49" s="131" t="s">
        <v>196</v>
      </c>
      <c r="DA49" s="397"/>
      <c r="DB49" s="361"/>
      <c r="DC49" s="394"/>
      <c r="DD49" s="265"/>
      <c r="DE49" s="173" t="s">
        <v>95</v>
      </c>
      <c r="DF49" s="131" t="s">
        <v>184</v>
      </c>
      <c r="DG49" s="172" t="s">
        <v>162</v>
      </c>
      <c r="DH49" s="129" t="s">
        <v>160</v>
      </c>
      <c r="DI49" s="131">
        <v>100</v>
      </c>
      <c r="DJ49" s="131">
        <v>50</v>
      </c>
      <c r="DK49" s="129" t="s">
        <v>170</v>
      </c>
      <c r="DL49" s="131" t="s">
        <v>196</v>
      </c>
    </row>
    <row r="50" spans="1:116" ht="9.75" customHeight="1" x14ac:dyDescent="0.2">
      <c r="A50" s="397"/>
      <c r="B50" s="361"/>
      <c r="C50" s="394"/>
      <c r="D50" s="265"/>
      <c r="E50" s="214" t="s">
        <v>96</v>
      </c>
      <c r="F50" s="131" t="s">
        <v>184</v>
      </c>
      <c r="G50" s="172" t="s">
        <v>162</v>
      </c>
      <c r="H50" s="129" t="s">
        <v>160</v>
      </c>
      <c r="I50" s="131">
        <v>10</v>
      </c>
      <c r="J50" s="131">
        <v>5</v>
      </c>
      <c r="K50" s="129" t="s">
        <v>170</v>
      </c>
      <c r="L50" s="131" t="s">
        <v>196</v>
      </c>
      <c r="N50" s="397"/>
      <c r="O50" s="361"/>
      <c r="P50" s="394"/>
      <c r="Q50" s="265"/>
      <c r="R50" s="173" t="s">
        <v>96</v>
      </c>
      <c r="S50" s="131" t="s">
        <v>184</v>
      </c>
      <c r="T50" s="172" t="s">
        <v>162</v>
      </c>
      <c r="U50" s="129" t="s">
        <v>160</v>
      </c>
      <c r="V50" s="131">
        <v>10</v>
      </c>
      <c r="W50" s="131">
        <v>5</v>
      </c>
      <c r="X50" s="129" t="s">
        <v>170</v>
      </c>
      <c r="Y50" s="131" t="s">
        <v>196</v>
      </c>
      <c r="AA50" s="397"/>
      <c r="AB50" s="361"/>
      <c r="AC50" s="394"/>
      <c r="AD50" s="265"/>
      <c r="AE50" s="173" t="s">
        <v>96</v>
      </c>
      <c r="AF50" s="131" t="s">
        <v>184</v>
      </c>
      <c r="AG50" s="172" t="s">
        <v>162</v>
      </c>
      <c r="AH50" s="129" t="s">
        <v>160</v>
      </c>
      <c r="AI50" s="131">
        <v>10</v>
      </c>
      <c r="AJ50" s="131">
        <v>5</v>
      </c>
      <c r="AK50" s="129" t="s">
        <v>170</v>
      </c>
      <c r="AL50" s="131" t="s">
        <v>196</v>
      </c>
      <c r="AN50" s="397"/>
      <c r="AO50" s="361"/>
      <c r="AP50" s="394"/>
      <c r="AQ50" s="265"/>
      <c r="AR50" s="173" t="s">
        <v>96</v>
      </c>
      <c r="AS50" s="131" t="s">
        <v>184</v>
      </c>
      <c r="AT50" s="172" t="s">
        <v>162</v>
      </c>
      <c r="AU50" s="129" t="s">
        <v>160</v>
      </c>
      <c r="AV50" s="131">
        <v>10</v>
      </c>
      <c r="AW50" s="131">
        <v>5</v>
      </c>
      <c r="AX50" s="129" t="s">
        <v>170</v>
      </c>
      <c r="AY50" s="131" t="s">
        <v>196</v>
      </c>
      <c r="BA50" s="397"/>
      <c r="BB50" s="361"/>
      <c r="BC50" s="394"/>
      <c r="BD50" s="265"/>
      <c r="BE50" s="173" t="s">
        <v>96</v>
      </c>
      <c r="BF50" s="131" t="s">
        <v>184</v>
      </c>
      <c r="BG50" s="172" t="s">
        <v>162</v>
      </c>
      <c r="BH50" s="129" t="s">
        <v>160</v>
      </c>
      <c r="BI50" s="131">
        <v>10</v>
      </c>
      <c r="BJ50" s="131">
        <v>5</v>
      </c>
      <c r="BK50" s="129" t="s">
        <v>170</v>
      </c>
      <c r="BL50" s="131" t="s">
        <v>196</v>
      </c>
      <c r="BN50" s="397"/>
      <c r="BO50" s="361"/>
      <c r="BP50" s="394"/>
      <c r="BQ50" s="265"/>
      <c r="BR50" s="173" t="s">
        <v>96</v>
      </c>
      <c r="BS50" s="131" t="s">
        <v>184</v>
      </c>
      <c r="BT50" s="172" t="s">
        <v>162</v>
      </c>
      <c r="BU50" s="129" t="s">
        <v>160</v>
      </c>
      <c r="BV50" s="131">
        <v>10</v>
      </c>
      <c r="BW50" s="131">
        <v>5</v>
      </c>
      <c r="BX50" s="129" t="s">
        <v>170</v>
      </c>
      <c r="BY50" s="131" t="s">
        <v>196</v>
      </c>
      <c r="CA50" s="397"/>
      <c r="CB50" s="361"/>
      <c r="CC50" s="394"/>
      <c r="CD50" s="265"/>
      <c r="CE50" s="173" t="s">
        <v>96</v>
      </c>
      <c r="CF50" s="131" t="s">
        <v>184</v>
      </c>
      <c r="CG50" s="172" t="s">
        <v>162</v>
      </c>
      <c r="CH50" s="129" t="s">
        <v>160</v>
      </c>
      <c r="CI50" s="131">
        <v>10</v>
      </c>
      <c r="CJ50" s="131">
        <v>5</v>
      </c>
      <c r="CK50" s="129" t="s">
        <v>170</v>
      </c>
      <c r="CL50" s="131" t="s">
        <v>196</v>
      </c>
      <c r="CN50" s="397"/>
      <c r="CO50" s="361"/>
      <c r="CP50" s="394"/>
      <c r="CQ50" s="265"/>
      <c r="CR50" s="173" t="s">
        <v>96</v>
      </c>
      <c r="CS50" s="131" t="s">
        <v>184</v>
      </c>
      <c r="CT50" s="172" t="s">
        <v>162</v>
      </c>
      <c r="CU50" s="129" t="s">
        <v>160</v>
      </c>
      <c r="CV50" s="131">
        <v>10</v>
      </c>
      <c r="CW50" s="131">
        <v>5</v>
      </c>
      <c r="CX50" s="129" t="s">
        <v>170</v>
      </c>
      <c r="CY50" s="131" t="s">
        <v>196</v>
      </c>
      <c r="DA50" s="397"/>
      <c r="DB50" s="361"/>
      <c r="DC50" s="394"/>
      <c r="DD50" s="265"/>
      <c r="DE50" s="173" t="s">
        <v>96</v>
      </c>
      <c r="DF50" s="131" t="s">
        <v>184</v>
      </c>
      <c r="DG50" s="172" t="s">
        <v>162</v>
      </c>
      <c r="DH50" s="129" t="s">
        <v>160</v>
      </c>
      <c r="DI50" s="131">
        <v>10</v>
      </c>
      <c r="DJ50" s="131">
        <v>5</v>
      </c>
      <c r="DK50" s="129" t="s">
        <v>170</v>
      </c>
      <c r="DL50" s="131" t="s">
        <v>196</v>
      </c>
    </row>
    <row r="51" spans="1:116" ht="9.75" customHeight="1" x14ac:dyDescent="0.2">
      <c r="A51" s="397"/>
      <c r="B51" s="361"/>
      <c r="C51" s="394"/>
      <c r="D51" s="265"/>
      <c r="E51" s="214" t="s">
        <v>97</v>
      </c>
      <c r="F51" s="131" t="s">
        <v>184</v>
      </c>
      <c r="G51" s="172" t="s">
        <v>162</v>
      </c>
      <c r="H51" s="129" t="s">
        <v>160</v>
      </c>
      <c r="I51" s="131">
        <v>100</v>
      </c>
      <c r="J51" s="131">
        <v>50</v>
      </c>
      <c r="K51" s="131">
        <v>200</v>
      </c>
      <c r="L51" s="131" t="s">
        <v>196</v>
      </c>
      <c r="N51" s="397"/>
      <c r="O51" s="361"/>
      <c r="P51" s="394"/>
      <c r="Q51" s="265"/>
      <c r="R51" s="173" t="s">
        <v>97</v>
      </c>
      <c r="S51" s="131" t="s">
        <v>184</v>
      </c>
      <c r="T51" s="172" t="s">
        <v>162</v>
      </c>
      <c r="U51" s="129" t="s">
        <v>160</v>
      </c>
      <c r="V51" s="131">
        <v>100</v>
      </c>
      <c r="W51" s="131">
        <v>50</v>
      </c>
      <c r="X51" s="131">
        <v>200</v>
      </c>
      <c r="Y51" s="131" t="s">
        <v>196</v>
      </c>
      <c r="AA51" s="397"/>
      <c r="AB51" s="361"/>
      <c r="AC51" s="394"/>
      <c r="AD51" s="265"/>
      <c r="AE51" s="173" t="s">
        <v>97</v>
      </c>
      <c r="AF51" s="131" t="s">
        <v>184</v>
      </c>
      <c r="AG51" s="172" t="s">
        <v>162</v>
      </c>
      <c r="AH51" s="129" t="s">
        <v>160</v>
      </c>
      <c r="AI51" s="131">
        <v>100</v>
      </c>
      <c r="AJ51" s="131">
        <v>50</v>
      </c>
      <c r="AK51" s="131">
        <v>200</v>
      </c>
      <c r="AL51" s="131" t="s">
        <v>196</v>
      </c>
      <c r="AN51" s="397"/>
      <c r="AO51" s="361"/>
      <c r="AP51" s="394"/>
      <c r="AQ51" s="265"/>
      <c r="AR51" s="173" t="s">
        <v>97</v>
      </c>
      <c r="AS51" s="131" t="s">
        <v>184</v>
      </c>
      <c r="AT51" s="172" t="s">
        <v>162</v>
      </c>
      <c r="AU51" s="129" t="s">
        <v>160</v>
      </c>
      <c r="AV51" s="131">
        <v>100</v>
      </c>
      <c r="AW51" s="131">
        <v>50</v>
      </c>
      <c r="AX51" s="131">
        <v>200</v>
      </c>
      <c r="AY51" s="131" t="s">
        <v>196</v>
      </c>
      <c r="BA51" s="397"/>
      <c r="BB51" s="361"/>
      <c r="BC51" s="394"/>
      <c r="BD51" s="265"/>
      <c r="BE51" s="173" t="s">
        <v>97</v>
      </c>
      <c r="BF51" s="131" t="s">
        <v>184</v>
      </c>
      <c r="BG51" s="172" t="s">
        <v>162</v>
      </c>
      <c r="BH51" s="129" t="s">
        <v>160</v>
      </c>
      <c r="BI51" s="131">
        <v>100</v>
      </c>
      <c r="BJ51" s="131">
        <v>50</v>
      </c>
      <c r="BK51" s="131">
        <v>200</v>
      </c>
      <c r="BL51" s="131" t="s">
        <v>196</v>
      </c>
      <c r="BN51" s="397"/>
      <c r="BO51" s="361"/>
      <c r="BP51" s="394"/>
      <c r="BQ51" s="265"/>
      <c r="BR51" s="173" t="s">
        <v>97</v>
      </c>
      <c r="BS51" s="131" t="s">
        <v>184</v>
      </c>
      <c r="BT51" s="172" t="s">
        <v>162</v>
      </c>
      <c r="BU51" s="129" t="s">
        <v>160</v>
      </c>
      <c r="BV51" s="131">
        <v>100</v>
      </c>
      <c r="BW51" s="131">
        <v>50</v>
      </c>
      <c r="BX51" s="131">
        <v>200</v>
      </c>
      <c r="BY51" s="131" t="s">
        <v>196</v>
      </c>
      <c r="CA51" s="397"/>
      <c r="CB51" s="361"/>
      <c r="CC51" s="394"/>
      <c r="CD51" s="265"/>
      <c r="CE51" s="173" t="s">
        <v>97</v>
      </c>
      <c r="CF51" s="131" t="s">
        <v>184</v>
      </c>
      <c r="CG51" s="172" t="s">
        <v>162</v>
      </c>
      <c r="CH51" s="129" t="s">
        <v>160</v>
      </c>
      <c r="CI51" s="131">
        <v>100</v>
      </c>
      <c r="CJ51" s="131">
        <v>50</v>
      </c>
      <c r="CK51" s="131">
        <v>200</v>
      </c>
      <c r="CL51" s="131" t="s">
        <v>196</v>
      </c>
      <c r="CN51" s="397"/>
      <c r="CO51" s="361"/>
      <c r="CP51" s="394"/>
      <c r="CQ51" s="265"/>
      <c r="CR51" s="173" t="s">
        <v>97</v>
      </c>
      <c r="CS51" s="131" t="s">
        <v>184</v>
      </c>
      <c r="CT51" s="172" t="s">
        <v>162</v>
      </c>
      <c r="CU51" s="129" t="s">
        <v>160</v>
      </c>
      <c r="CV51" s="131">
        <v>100</v>
      </c>
      <c r="CW51" s="131">
        <v>50</v>
      </c>
      <c r="CX51" s="131">
        <v>200</v>
      </c>
      <c r="CY51" s="131" t="s">
        <v>196</v>
      </c>
      <c r="DA51" s="397"/>
      <c r="DB51" s="361"/>
      <c r="DC51" s="394"/>
      <c r="DD51" s="265"/>
      <c r="DE51" s="173" t="s">
        <v>97</v>
      </c>
      <c r="DF51" s="131" t="s">
        <v>184</v>
      </c>
      <c r="DG51" s="172" t="s">
        <v>162</v>
      </c>
      <c r="DH51" s="129" t="s">
        <v>160</v>
      </c>
      <c r="DI51" s="131">
        <v>100</v>
      </c>
      <c r="DJ51" s="131">
        <v>50</v>
      </c>
      <c r="DK51" s="131">
        <v>200</v>
      </c>
      <c r="DL51" s="131" t="s">
        <v>196</v>
      </c>
    </row>
    <row r="52" spans="1:116" ht="9.75" customHeight="1" x14ac:dyDescent="0.2">
      <c r="A52" s="397"/>
      <c r="B52" s="361"/>
      <c r="C52" s="394"/>
      <c r="D52" s="265"/>
      <c r="E52" s="214" t="s">
        <v>158</v>
      </c>
      <c r="F52" s="131" t="s">
        <v>184</v>
      </c>
      <c r="G52" s="172" t="s">
        <v>162</v>
      </c>
      <c r="H52" s="129" t="s">
        <v>160</v>
      </c>
      <c r="I52" s="131">
        <v>100</v>
      </c>
      <c r="J52" s="131">
        <v>50</v>
      </c>
      <c r="K52" s="131">
        <v>50</v>
      </c>
      <c r="L52" s="131" t="s">
        <v>196</v>
      </c>
      <c r="N52" s="397"/>
      <c r="O52" s="361"/>
      <c r="P52" s="394"/>
      <c r="Q52" s="265"/>
      <c r="R52" s="173" t="s">
        <v>158</v>
      </c>
      <c r="S52" s="131" t="s">
        <v>184</v>
      </c>
      <c r="T52" s="172" t="s">
        <v>162</v>
      </c>
      <c r="U52" s="129" t="s">
        <v>160</v>
      </c>
      <c r="V52" s="131">
        <v>100</v>
      </c>
      <c r="W52" s="131">
        <v>50</v>
      </c>
      <c r="X52" s="131">
        <v>50</v>
      </c>
      <c r="Y52" s="131" t="s">
        <v>196</v>
      </c>
      <c r="AA52" s="397"/>
      <c r="AB52" s="361"/>
      <c r="AC52" s="394"/>
      <c r="AD52" s="265"/>
      <c r="AE52" s="173" t="s">
        <v>158</v>
      </c>
      <c r="AF52" s="131" t="s">
        <v>184</v>
      </c>
      <c r="AG52" s="172" t="s">
        <v>162</v>
      </c>
      <c r="AH52" s="129" t="s">
        <v>160</v>
      </c>
      <c r="AI52" s="131">
        <v>100</v>
      </c>
      <c r="AJ52" s="131">
        <v>50</v>
      </c>
      <c r="AK52" s="131">
        <v>50</v>
      </c>
      <c r="AL52" s="131" t="s">
        <v>196</v>
      </c>
      <c r="AN52" s="397"/>
      <c r="AO52" s="361"/>
      <c r="AP52" s="394"/>
      <c r="AQ52" s="265"/>
      <c r="AR52" s="173" t="s">
        <v>158</v>
      </c>
      <c r="AS52" s="131" t="s">
        <v>184</v>
      </c>
      <c r="AT52" s="172" t="s">
        <v>162</v>
      </c>
      <c r="AU52" s="129" t="s">
        <v>160</v>
      </c>
      <c r="AV52" s="131">
        <v>100</v>
      </c>
      <c r="AW52" s="131">
        <v>50</v>
      </c>
      <c r="AX52" s="131">
        <v>50</v>
      </c>
      <c r="AY52" s="131" t="s">
        <v>196</v>
      </c>
      <c r="BA52" s="397"/>
      <c r="BB52" s="361"/>
      <c r="BC52" s="394"/>
      <c r="BD52" s="265"/>
      <c r="BE52" s="173" t="s">
        <v>158</v>
      </c>
      <c r="BF52" s="131" t="s">
        <v>184</v>
      </c>
      <c r="BG52" s="172" t="s">
        <v>162</v>
      </c>
      <c r="BH52" s="129" t="s">
        <v>160</v>
      </c>
      <c r="BI52" s="131">
        <v>100</v>
      </c>
      <c r="BJ52" s="131">
        <v>50</v>
      </c>
      <c r="BK52" s="131">
        <v>50</v>
      </c>
      <c r="BL52" s="131" t="s">
        <v>196</v>
      </c>
      <c r="BN52" s="397"/>
      <c r="BO52" s="361"/>
      <c r="BP52" s="394"/>
      <c r="BQ52" s="265"/>
      <c r="BR52" s="173" t="s">
        <v>158</v>
      </c>
      <c r="BS52" s="131" t="s">
        <v>184</v>
      </c>
      <c r="BT52" s="172" t="s">
        <v>162</v>
      </c>
      <c r="BU52" s="129" t="s">
        <v>160</v>
      </c>
      <c r="BV52" s="131">
        <v>100</v>
      </c>
      <c r="BW52" s="131">
        <v>50</v>
      </c>
      <c r="BX52" s="131">
        <v>50</v>
      </c>
      <c r="BY52" s="131" t="s">
        <v>196</v>
      </c>
      <c r="CA52" s="397"/>
      <c r="CB52" s="361"/>
      <c r="CC52" s="394"/>
      <c r="CD52" s="265"/>
      <c r="CE52" s="173" t="s">
        <v>158</v>
      </c>
      <c r="CF52" s="131" t="s">
        <v>184</v>
      </c>
      <c r="CG52" s="172" t="s">
        <v>162</v>
      </c>
      <c r="CH52" s="129" t="s">
        <v>160</v>
      </c>
      <c r="CI52" s="131">
        <v>100</v>
      </c>
      <c r="CJ52" s="131">
        <v>50</v>
      </c>
      <c r="CK52" s="131">
        <v>50</v>
      </c>
      <c r="CL52" s="131" t="s">
        <v>196</v>
      </c>
      <c r="CN52" s="397"/>
      <c r="CO52" s="361"/>
      <c r="CP52" s="394"/>
      <c r="CQ52" s="265"/>
      <c r="CR52" s="173" t="s">
        <v>158</v>
      </c>
      <c r="CS52" s="131" t="s">
        <v>184</v>
      </c>
      <c r="CT52" s="172" t="s">
        <v>162</v>
      </c>
      <c r="CU52" s="129" t="s">
        <v>160</v>
      </c>
      <c r="CV52" s="131">
        <v>100</v>
      </c>
      <c r="CW52" s="131">
        <v>50</v>
      </c>
      <c r="CX52" s="131">
        <v>50</v>
      </c>
      <c r="CY52" s="131" t="s">
        <v>196</v>
      </c>
      <c r="DA52" s="397"/>
      <c r="DB52" s="361"/>
      <c r="DC52" s="394"/>
      <c r="DD52" s="265"/>
      <c r="DE52" s="173" t="s">
        <v>158</v>
      </c>
      <c r="DF52" s="131" t="s">
        <v>184</v>
      </c>
      <c r="DG52" s="172" t="s">
        <v>162</v>
      </c>
      <c r="DH52" s="129" t="s">
        <v>160</v>
      </c>
      <c r="DI52" s="131">
        <v>100</v>
      </c>
      <c r="DJ52" s="131">
        <v>50</v>
      </c>
      <c r="DK52" s="131">
        <v>50</v>
      </c>
      <c r="DL52" s="131" t="s">
        <v>196</v>
      </c>
    </row>
    <row r="53" spans="1:116" ht="9.75" customHeight="1" x14ac:dyDescent="0.2">
      <c r="A53" s="397"/>
      <c r="B53" s="361"/>
      <c r="C53" s="394"/>
      <c r="D53" s="265"/>
      <c r="E53" s="214" t="s">
        <v>98</v>
      </c>
      <c r="F53" s="131" t="s">
        <v>184</v>
      </c>
      <c r="G53" s="172" t="s">
        <v>162</v>
      </c>
      <c r="H53" s="129" t="s">
        <v>160</v>
      </c>
      <c r="I53" s="131">
        <v>100</v>
      </c>
      <c r="J53" s="131">
        <v>50</v>
      </c>
      <c r="K53" s="131">
        <v>100</v>
      </c>
      <c r="L53" s="131" t="s">
        <v>196</v>
      </c>
      <c r="N53" s="397"/>
      <c r="O53" s="361"/>
      <c r="P53" s="394"/>
      <c r="Q53" s="265"/>
      <c r="R53" s="173" t="s">
        <v>98</v>
      </c>
      <c r="S53" s="131" t="s">
        <v>184</v>
      </c>
      <c r="T53" s="172" t="s">
        <v>162</v>
      </c>
      <c r="U53" s="129" t="s">
        <v>160</v>
      </c>
      <c r="V53" s="131">
        <v>100</v>
      </c>
      <c r="W53" s="131">
        <v>50</v>
      </c>
      <c r="X53" s="131">
        <v>100</v>
      </c>
      <c r="Y53" s="131" t="s">
        <v>196</v>
      </c>
      <c r="AA53" s="397"/>
      <c r="AB53" s="361"/>
      <c r="AC53" s="394"/>
      <c r="AD53" s="265"/>
      <c r="AE53" s="173" t="s">
        <v>98</v>
      </c>
      <c r="AF53" s="131" t="s">
        <v>184</v>
      </c>
      <c r="AG53" s="172" t="s">
        <v>162</v>
      </c>
      <c r="AH53" s="129" t="s">
        <v>160</v>
      </c>
      <c r="AI53" s="131">
        <v>100</v>
      </c>
      <c r="AJ53" s="131">
        <v>50</v>
      </c>
      <c r="AK53" s="131">
        <v>100</v>
      </c>
      <c r="AL53" s="131" t="s">
        <v>196</v>
      </c>
      <c r="AN53" s="397"/>
      <c r="AO53" s="361"/>
      <c r="AP53" s="394"/>
      <c r="AQ53" s="265"/>
      <c r="AR53" s="173" t="s">
        <v>98</v>
      </c>
      <c r="AS53" s="131" t="s">
        <v>184</v>
      </c>
      <c r="AT53" s="172" t="s">
        <v>162</v>
      </c>
      <c r="AU53" s="129" t="s">
        <v>160</v>
      </c>
      <c r="AV53" s="131">
        <v>100</v>
      </c>
      <c r="AW53" s="131">
        <v>50</v>
      </c>
      <c r="AX53" s="131">
        <v>100</v>
      </c>
      <c r="AY53" s="131" t="s">
        <v>196</v>
      </c>
      <c r="BA53" s="397"/>
      <c r="BB53" s="361"/>
      <c r="BC53" s="394"/>
      <c r="BD53" s="265"/>
      <c r="BE53" s="173" t="s">
        <v>98</v>
      </c>
      <c r="BF53" s="131" t="s">
        <v>184</v>
      </c>
      <c r="BG53" s="172" t="s">
        <v>162</v>
      </c>
      <c r="BH53" s="129" t="s">
        <v>160</v>
      </c>
      <c r="BI53" s="131">
        <v>100</v>
      </c>
      <c r="BJ53" s="131">
        <v>50</v>
      </c>
      <c r="BK53" s="131">
        <v>100</v>
      </c>
      <c r="BL53" s="131" t="s">
        <v>196</v>
      </c>
      <c r="BN53" s="397"/>
      <c r="BO53" s="361"/>
      <c r="BP53" s="394"/>
      <c r="BQ53" s="265"/>
      <c r="BR53" s="173" t="s">
        <v>98</v>
      </c>
      <c r="BS53" s="131" t="s">
        <v>184</v>
      </c>
      <c r="BT53" s="172" t="s">
        <v>162</v>
      </c>
      <c r="BU53" s="129" t="s">
        <v>160</v>
      </c>
      <c r="BV53" s="131">
        <v>100</v>
      </c>
      <c r="BW53" s="131">
        <v>50</v>
      </c>
      <c r="BX53" s="131">
        <v>100</v>
      </c>
      <c r="BY53" s="131" t="s">
        <v>196</v>
      </c>
      <c r="CA53" s="397"/>
      <c r="CB53" s="361"/>
      <c r="CC53" s="394"/>
      <c r="CD53" s="265"/>
      <c r="CE53" s="173" t="s">
        <v>98</v>
      </c>
      <c r="CF53" s="131" t="s">
        <v>184</v>
      </c>
      <c r="CG53" s="172" t="s">
        <v>162</v>
      </c>
      <c r="CH53" s="129" t="s">
        <v>160</v>
      </c>
      <c r="CI53" s="131">
        <v>100</v>
      </c>
      <c r="CJ53" s="131">
        <v>50</v>
      </c>
      <c r="CK53" s="131">
        <v>100</v>
      </c>
      <c r="CL53" s="131" t="s">
        <v>196</v>
      </c>
      <c r="CN53" s="397"/>
      <c r="CO53" s="361"/>
      <c r="CP53" s="394"/>
      <c r="CQ53" s="265"/>
      <c r="CR53" s="173" t="s">
        <v>98</v>
      </c>
      <c r="CS53" s="131" t="s">
        <v>184</v>
      </c>
      <c r="CT53" s="172" t="s">
        <v>162</v>
      </c>
      <c r="CU53" s="129" t="s">
        <v>160</v>
      </c>
      <c r="CV53" s="131">
        <v>100</v>
      </c>
      <c r="CW53" s="131">
        <v>50</v>
      </c>
      <c r="CX53" s="131">
        <v>100</v>
      </c>
      <c r="CY53" s="131" t="s">
        <v>196</v>
      </c>
      <c r="DA53" s="397"/>
      <c r="DB53" s="361"/>
      <c r="DC53" s="394"/>
      <c r="DD53" s="265"/>
      <c r="DE53" s="173" t="s">
        <v>98</v>
      </c>
      <c r="DF53" s="131" t="s">
        <v>184</v>
      </c>
      <c r="DG53" s="172" t="s">
        <v>162</v>
      </c>
      <c r="DH53" s="129" t="s">
        <v>160</v>
      </c>
      <c r="DI53" s="131">
        <v>100</v>
      </c>
      <c r="DJ53" s="131">
        <v>50</v>
      </c>
      <c r="DK53" s="131">
        <v>100</v>
      </c>
      <c r="DL53" s="131" t="s">
        <v>196</v>
      </c>
    </row>
    <row r="54" spans="1:116" ht="9.75" customHeight="1" x14ac:dyDescent="0.2">
      <c r="A54" s="397"/>
      <c r="B54" s="361"/>
      <c r="C54" s="394"/>
      <c r="D54" s="265"/>
      <c r="E54" s="214" t="s">
        <v>99</v>
      </c>
      <c r="F54" s="131" t="s">
        <v>184</v>
      </c>
      <c r="G54" s="172" t="s">
        <v>162</v>
      </c>
      <c r="H54" s="129" t="s">
        <v>160</v>
      </c>
      <c r="I54" s="131">
        <v>100</v>
      </c>
      <c r="J54" s="131">
        <v>50</v>
      </c>
      <c r="K54" s="131">
        <v>500</v>
      </c>
      <c r="L54" s="131" t="s">
        <v>196</v>
      </c>
      <c r="N54" s="397"/>
      <c r="O54" s="361"/>
      <c r="P54" s="394"/>
      <c r="Q54" s="265"/>
      <c r="R54" s="173" t="s">
        <v>99</v>
      </c>
      <c r="S54" s="131" t="s">
        <v>184</v>
      </c>
      <c r="T54" s="172" t="s">
        <v>162</v>
      </c>
      <c r="U54" s="129" t="s">
        <v>160</v>
      </c>
      <c r="V54" s="131">
        <v>100</v>
      </c>
      <c r="W54" s="131">
        <v>50</v>
      </c>
      <c r="X54" s="131">
        <v>500</v>
      </c>
      <c r="Y54" s="131" t="s">
        <v>196</v>
      </c>
      <c r="AA54" s="397"/>
      <c r="AB54" s="361"/>
      <c r="AC54" s="394"/>
      <c r="AD54" s="265"/>
      <c r="AE54" s="173" t="s">
        <v>99</v>
      </c>
      <c r="AF54" s="131" t="s">
        <v>184</v>
      </c>
      <c r="AG54" s="172" t="s">
        <v>162</v>
      </c>
      <c r="AH54" s="129" t="s">
        <v>160</v>
      </c>
      <c r="AI54" s="131">
        <v>100</v>
      </c>
      <c r="AJ54" s="131">
        <v>50</v>
      </c>
      <c r="AK54" s="131">
        <v>500</v>
      </c>
      <c r="AL54" s="131" t="s">
        <v>196</v>
      </c>
      <c r="AN54" s="397"/>
      <c r="AO54" s="361"/>
      <c r="AP54" s="394"/>
      <c r="AQ54" s="265"/>
      <c r="AR54" s="173" t="s">
        <v>99</v>
      </c>
      <c r="AS54" s="131" t="s">
        <v>184</v>
      </c>
      <c r="AT54" s="172" t="s">
        <v>162</v>
      </c>
      <c r="AU54" s="129" t="s">
        <v>160</v>
      </c>
      <c r="AV54" s="131">
        <v>100</v>
      </c>
      <c r="AW54" s="131">
        <v>50</v>
      </c>
      <c r="AX54" s="131">
        <v>500</v>
      </c>
      <c r="AY54" s="131" t="s">
        <v>196</v>
      </c>
      <c r="BA54" s="397"/>
      <c r="BB54" s="361"/>
      <c r="BC54" s="394"/>
      <c r="BD54" s="265"/>
      <c r="BE54" s="173" t="s">
        <v>99</v>
      </c>
      <c r="BF54" s="131" t="s">
        <v>184</v>
      </c>
      <c r="BG54" s="172" t="s">
        <v>162</v>
      </c>
      <c r="BH54" s="129" t="s">
        <v>160</v>
      </c>
      <c r="BI54" s="131">
        <v>100</v>
      </c>
      <c r="BJ54" s="131">
        <v>50</v>
      </c>
      <c r="BK54" s="131">
        <v>500</v>
      </c>
      <c r="BL54" s="131" t="s">
        <v>196</v>
      </c>
      <c r="BN54" s="397"/>
      <c r="BO54" s="361"/>
      <c r="BP54" s="394"/>
      <c r="BQ54" s="265"/>
      <c r="BR54" s="173" t="s">
        <v>99</v>
      </c>
      <c r="BS54" s="131" t="s">
        <v>184</v>
      </c>
      <c r="BT54" s="172" t="s">
        <v>162</v>
      </c>
      <c r="BU54" s="129" t="s">
        <v>160</v>
      </c>
      <c r="BV54" s="131">
        <v>100</v>
      </c>
      <c r="BW54" s="131">
        <v>50</v>
      </c>
      <c r="BX54" s="131">
        <v>500</v>
      </c>
      <c r="BY54" s="131" t="s">
        <v>196</v>
      </c>
      <c r="CA54" s="397"/>
      <c r="CB54" s="361"/>
      <c r="CC54" s="394"/>
      <c r="CD54" s="265"/>
      <c r="CE54" s="173" t="s">
        <v>99</v>
      </c>
      <c r="CF54" s="131" t="s">
        <v>184</v>
      </c>
      <c r="CG54" s="172" t="s">
        <v>162</v>
      </c>
      <c r="CH54" s="129" t="s">
        <v>160</v>
      </c>
      <c r="CI54" s="131">
        <v>100</v>
      </c>
      <c r="CJ54" s="131">
        <v>50</v>
      </c>
      <c r="CK54" s="131">
        <v>500</v>
      </c>
      <c r="CL54" s="131" t="s">
        <v>196</v>
      </c>
      <c r="CN54" s="397"/>
      <c r="CO54" s="361"/>
      <c r="CP54" s="394"/>
      <c r="CQ54" s="265"/>
      <c r="CR54" s="173" t="s">
        <v>99</v>
      </c>
      <c r="CS54" s="131" t="s">
        <v>184</v>
      </c>
      <c r="CT54" s="172" t="s">
        <v>162</v>
      </c>
      <c r="CU54" s="129" t="s">
        <v>160</v>
      </c>
      <c r="CV54" s="131">
        <v>100</v>
      </c>
      <c r="CW54" s="131">
        <v>50</v>
      </c>
      <c r="CX54" s="131">
        <v>500</v>
      </c>
      <c r="CY54" s="131" t="s">
        <v>196</v>
      </c>
      <c r="DA54" s="397"/>
      <c r="DB54" s="361"/>
      <c r="DC54" s="394"/>
      <c r="DD54" s="265"/>
      <c r="DE54" s="173" t="s">
        <v>99</v>
      </c>
      <c r="DF54" s="131" t="s">
        <v>184</v>
      </c>
      <c r="DG54" s="172" t="s">
        <v>162</v>
      </c>
      <c r="DH54" s="129" t="s">
        <v>160</v>
      </c>
      <c r="DI54" s="131">
        <v>100</v>
      </c>
      <c r="DJ54" s="131">
        <v>50</v>
      </c>
      <c r="DK54" s="131">
        <v>500</v>
      </c>
      <c r="DL54" s="131" t="s">
        <v>196</v>
      </c>
    </row>
    <row r="55" spans="1:116" ht="9.75" customHeight="1" x14ac:dyDescent="0.2">
      <c r="A55" s="397"/>
      <c r="B55" s="361"/>
      <c r="C55" s="394"/>
      <c r="D55" s="265"/>
      <c r="E55" s="214" t="s">
        <v>100</v>
      </c>
      <c r="F55" s="131" t="s">
        <v>184</v>
      </c>
      <c r="G55" s="172" t="s">
        <v>162</v>
      </c>
      <c r="H55" s="129" t="s">
        <v>160</v>
      </c>
      <c r="I55" s="131">
        <v>200</v>
      </c>
      <c r="J55" s="131">
        <v>50</v>
      </c>
      <c r="K55" s="129" t="s">
        <v>170</v>
      </c>
      <c r="L55" s="131" t="s">
        <v>196</v>
      </c>
      <c r="N55" s="397"/>
      <c r="O55" s="361"/>
      <c r="P55" s="394"/>
      <c r="Q55" s="265"/>
      <c r="R55" s="173" t="s">
        <v>100</v>
      </c>
      <c r="S55" s="131" t="s">
        <v>184</v>
      </c>
      <c r="T55" s="172" t="s">
        <v>162</v>
      </c>
      <c r="U55" s="129" t="s">
        <v>160</v>
      </c>
      <c r="V55" s="131">
        <v>200</v>
      </c>
      <c r="W55" s="131">
        <v>50</v>
      </c>
      <c r="X55" s="129" t="s">
        <v>170</v>
      </c>
      <c r="Y55" s="131" t="s">
        <v>196</v>
      </c>
      <c r="AA55" s="397"/>
      <c r="AB55" s="361"/>
      <c r="AC55" s="394"/>
      <c r="AD55" s="265"/>
      <c r="AE55" s="173" t="s">
        <v>100</v>
      </c>
      <c r="AF55" s="131" t="s">
        <v>184</v>
      </c>
      <c r="AG55" s="172" t="s">
        <v>162</v>
      </c>
      <c r="AH55" s="129" t="s">
        <v>160</v>
      </c>
      <c r="AI55" s="131">
        <v>200</v>
      </c>
      <c r="AJ55" s="131">
        <v>50</v>
      </c>
      <c r="AK55" s="129" t="s">
        <v>170</v>
      </c>
      <c r="AL55" s="131" t="s">
        <v>196</v>
      </c>
      <c r="AN55" s="397"/>
      <c r="AO55" s="361"/>
      <c r="AP55" s="394"/>
      <c r="AQ55" s="265"/>
      <c r="AR55" s="173" t="s">
        <v>100</v>
      </c>
      <c r="AS55" s="131" t="s">
        <v>184</v>
      </c>
      <c r="AT55" s="172" t="s">
        <v>162</v>
      </c>
      <c r="AU55" s="129" t="s">
        <v>160</v>
      </c>
      <c r="AV55" s="131">
        <v>200</v>
      </c>
      <c r="AW55" s="131">
        <v>50</v>
      </c>
      <c r="AX55" s="129" t="s">
        <v>170</v>
      </c>
      <c r="AY55" s="131" t="s">
        <v>196</v>
      </c>
      <c r="BA55" s="397"/>
      <c r="BB55" s="361"/>
      <c r="BC55" s="394"/>
      <c r="BD55" s="265"/>
      <c r="BE55" s="173" t="s">
        <v>100</v>
      </c>
      <c r="BF55" s="131" t="s">
        <v>184</v>
      </c>
      <c r="BG55" s="172" t="s">
        <v>162</v>
      </c>
      <c r="BH55" s="129" t="s">
        <v>160</v>
      </c>
      <c r="BI55" s="131">
        <v>200</v>
      </c>
      <c r="BJ55" s="131">
        <v>50</v>
      </c>
      <c r="BK55" s="129" t="s">
        <v>170</v>
      </c>
      <c r="BL55" s="131" t="s">
        <v>196</v>
      </c>
      <c r="BN55" s="397"/>
      <c r="BO55" s="361"/>
      <c r="BP55" s="394"/>
      <c r="BQ55" s="265"/>
      <c r="BR55" s="173" t="s">
        <v>100</v>
      </c>
      <c r="BS55" s="131" t="s">
        <v>184</v>
      </c>
      <c r="BT55" s="172" t="s">
        <v>162</v>
      </c>
      <c r="BU55" s="129" t="s">
        <v>160</v>
      </c>
      <c r="BV55" s="131">
        <v>200</v>
      </c>
      <c r="BW55" s="131">
        <v>50</v>
      </c>
      <c r="BX55" s="129" t="s">
        <v>170</v>
      </c>
      <c r="BY55" s="131" t="s">
        <v>196</v>
      </c>
      <c r="CA55" s="397"/>
      <c r="CB55" s="361"/>
      <c r="CC55" s="394"/>
      <c r="CD55" s="265"/>
      <c r="CE55" s="173" t="s">
        <v>100</v>
      </c>
      <c r="CF55" s="131" t="s">
        <v>184</v>
      </c>
      <c r="CG55" s="172" t="s">
        <v>162</v>
      </c>
      <c r="CH55" s="129" t="s">
        <v>160</v>
      </c>
      <c r="CI55" s="131">
        <v>200</v>
      </c>
      <c r="CJ55" s="131">
        <v>50</v>
      </c>
      <c r="CK55" s="129" t="s">
        <v>170</v>
      </c>
      <c r="CL55" s="131" t="s">
        <v>196</v>
      </c>
      <c r="CN55" s="397"/>
      <c r="CO55" s="361"/>
      <c r="CP55" s="394"/>
      <c r="CQ55" s="265"/>
      <c r="CR55" s="173" t="s">
        <v>100</v>
      </c>
      <c r="CS55" s="131" t="s">
        <v>184</v>
      </c>
      <c r="CT55" s="172" t="s">
        <v>162</v>
      </c>
      <c r="CU55" s="129" t="s">
        <v>160</v>
      </c>
      <c r="CV55" s="131">
        <v>200</v>
      </c>
      <c r="CW55" s="131">
        <v>50</v>
      </c>
      <c r="CX55" s="129" t="s">
        <v>170</v>
      </c>
      <c r="CY55" s="131" t="s">
        <v>196</v>
      </c>
      <c r="DA55" s="397"/>
      <c r="DB55" s="361"/>
      <c r="DC55" s="394"/>
      <c r="DD55" s="265"/>
      <c r="DE55" s="173" t="s">
        <v>100</v>
      </c>
      <c r="DF55" s="131" t="s">
        <v>184</v>
      </c>
      <c r="DG55" s="172" t="s">
        <v>162</v>
      </c>
      <c r="DH55" s="129" t="s">
        <v>160</v>
      </c>
      <c r="DI55" s="131">
        <v>200</v>
      </c>
      <c r="DJ55" s="131">
        <v>50</v>
      </c>
      <c r="DK55" s="129" t="s">
        <v>170</v>
      </c>
      <c r="DL55" s="131" t="s">
        <v>196</v>
      </c>
    </row>
    <row r="56" spans="1:116" ht="9.75" customHeight="1" x14ac:dyDescent="0.2">
      <c r="A56" s="397"/>
      <c r="B56" s="361"/>
      <c r="C56" s="394"/>
      <c r="D56" s="265"/>
      <c r="E56" s="214" t="s">
        <v>101</v>
      </c>
      <c r="F56" s="131" t="s">
        <v>184</v>
      </c>
      <c r="G56" s="172" t="s">
        <v>162</v>
      </c>
      <c r="H56" s="129" t="s">
        <v>160</v>
      </c>
      <c r="I56" s="131">
        <v>10</v>
      </c>
      <c r="J56" s="131">
        <v>5</v>
      </c>
      <c r="K56" s="131">
        <v>100</v>
      </c>
      <c r="L56" s="131" t="s">
        <v>196</v>
      </c>
      <c r="N56" s="397"/>
      <c r="O56" s="361"/>
      <c r="P56" s="394"/>
      <c r="Q56" s="265"/>
      <c r="R56" s="173" t="s">
        <v>101</v>
      </c>
      <c r="S56" s="131" t="s">
        <v>184</v>
      </c>
      <c r="T56" s="172" t="s">
        <v>162</v>
      </c>
      <c r="U56" s="129" t="s">
        <v>160</v>
      </c>
      <c r="V56" s="131">
        <v>10</v>
      </c>
      <c r="W56" s="131">
        <v>5</v>
      </c>
      <c r="X56" s="131">
        <v>100</v>
      </c>
      <c r="Y56" s="131" t="s">
        <v>196</v>
      </c>
      <c r="AA56" s="397"/>
      <c r="AB56" s="361"/>
      <c r="AC56" s="394"/>
      <c r="AD56" s="265"/>
      <c r="AE56" s="173" t="s">
        <v>101</v>
      </c>
      <c r="AF56" s="131" t="s">
        <v>184</v>
      </c>
      <c r="AG56" s="172" t="s">
        <v>162</v>
      </c>
      <c r="AH56" s="129" t="s">
        <v>160</v>
      </c>
      <c r="AI56" s="131">
        <v>10</v>
      </c>
      <c r="AJ56" s="131">
        <v>5</v>
      </c>
      <c r="AK56" s="131">
        <v>100</v>
      </c>
      <c r="AL56" s="131" t="s">
        <v>196</v>
      </c>
      <c r="AN56" s="397"/>
      <c r="AO56" s="361"/>
      <c r="AP56" s="394"/>
      <c r="AQ56" s="265"/>
      <c r="AR56" s="173" t="s">
        <v>101</v>
      </c>
      <c r="AS56" s="131" t="s">
        <v>184</v>
      </c>
      <c r="AT56" s="172" t="s">
        <v>162</v>
      </c>
      <c r="AU56" s="129" t="s">
        <v>160</v>
      </c>
      <c r="AV56" s="131">
        <v>10</v>
      </c>
      <c r="AW56" s="131">
        <v>5</v>
      </c>
      <c r="AX56" s="131">
        <v>100</v>
      </c>
      <c r="AY56" s="131" t="s">
        <v>196</v>
      </c>
      <c r="BA56" s="397"/>
      <c r="BB56" s="361"/>
      <c r="BC56" s="394"/>
      <c r="BD56" s="265"/>
      <c r="BE56" s="173" t="s">
        <v>101</v>
      </c>
      <c r="BF56" s="131" t="s">
        <v>184</v>
      </c>
      <c r="BG56" s="172" t="s">
        <v>162</v>
      </c>
      <c r="BH56" s="129" t="s">
        <v>160</v>
      </c>
      <c r="BI56" s="131">
        <v>10</v>
      </c>
      <c r="BJ56" s="131">
        <v>5</v>
      </c>
      <c r="BK56" s="131">
        <v>100</v>
      </c>
      <c r="BL56" s="131" t="s">
        <v>196</v>
      </c>
      <c r="BN56" s="397"/>
      <c r="BO56" s="361"/>
      <c r="BP56" s="394"/>
      <c r="BQ56" s="265"/>
      <c r="BR56" s="173" t="s">
        <v>101</v>
      </c>
      <c r="BS56" s="131" t="s">
        <v>184</v>
      </c>
      <c r="BT56" s="172" t="s">
        <v>162</v>
      </c>
      <c r="BU56" s="129" t="s">
        <v>160</v>
      </c>
      <c r="BV56" s="131">
        <v>10</v>
      </c>
      <c r="BW56" s="131">
        <v>5</v>
      </c>
      <c r="BX56" s="131">
        <v>100</v>
      </c>
      <c r="BY56" s="131" t="s">
        <v>196</v>
      </c>
      <c r="CA56" s="397"/>
      <c r="CB56" s="361"/>
      <c r="CC56" s="394"/>
      <c r="CD56" s="265"/>
      <c r="CE56" s="173" t="s">
        <v>101</v>
      </c>
      <c r="CF56" s="131" t="s">
        <v>184</v>
      </c>
      <c r="CG56" s="172" t="s">
        <v>162</v>
      </c>
      <c r="CH56" s="129" t="s">
        <v>160</v>
      </c>
      <c r="CI56" s="131">
        <v>10</v>
      </c>
      <c r="CJ56" s="131">
        <v>5</v>
      </c>
      <c r="CK56" s="131">
        <v>100</v>
      </c>
      <c r="CL56" s="131" t="s">
        <v>196</v>
      </c>
      <c r="CN56" s="397"/>
      <c r="CO56" s="361"/>
      <c r="CP56" s="394"/>
      <c r="CQ56" s="265"/>
      <c r="CR56" s="173" t="s">
        <v>101</v>
      </c>
      <c r="CS56" s="131" t="s">
        <v>184</v>
      </c>
      <c r="CT56" s="172" t="s">
        <v>162</v>
      </c>
      <c r="CU56" s="129" t="s">
        <v>160</v>
      </c>
      <c r="CV56" s="131">
        <v>10</v>
      </c>
      <c r="CW56" s="131">
        <v>5</v>
      </c>
      <c r="CX56" s="131">
        <v>100</v>
      </c>
      <c r="CY56" s="131" t="s">
        <v>196</v>
      </c>
      <c r="DA56" s="397"/>
      <c r="DB56" s="361"/>
      <c r="DC56" s="394"/>
      <c r="DD56" s="265"/>
      <c r="DE56" s="173" t="s">
        <v>101</v>
      </c>
      <c r="DF56" s="131" t="s">
        <v>184</v>
      </c>
      <c r="DG56" s="172" t="s">
        <v>162</v>
      </c>
      <c r="DH56" s="129" t="s">
        <v>160</v>
      </c>
      <c r="DI56" s="131">
        <v>10</v>
      </c>
      <c r="DJ56" s="131">
        <v>5</v>
      </c>
      <c r="DK56" s="131">
        <v>100</v>
      </c>
      <c r="DL56" s="131" t="s">
        <v>196</v>
      </c>
    </row>
    <row r="57" spans="1:116" ht="9.75" customHeight="1" x14ac:dyDescent="0.2">
      <c r="A57" s="397"/>
      <c r="B57" s="361"/>
      <c r="C57" s="394"/>
      <c r="D57" s="265"/>
      <c r="E57" s="214" t="s">
        <v>102</v>
      </c>
      <c r="F57" s="131" t="s">
        <v>184</v>
      </c>
      <c r="G57" s="172" t="s">
        <v>162</v>
      </c>
      <c r="H57" s="129" t="s">
        <v>160</v>
      </c>
      <c r="I57" s="131">
        <v>100</v>
      </c>
      <c r="J57" s="131">
        <v>50</v>
      </c>
      <c r="K57" s="129" t="s">
        <v>170</v>
      </c>
      <c r="L57" s="131" t="s">
        <v>196</v>
      </c>
      <c r="N57" s="397"/>
      <c r="O57" s="361"/>
      <c r="P57" s="394"/>
      <c r="Q57" s="265"/>
      <c r="R57" s="173" t="s">
        <v>102</v>
      </c>
      <c r="S57" s="131" t="s">
        <v>184</v>
      </c>
      <c r="T57" s="172" t="s">
        <v>162</v>
      </c>
      <c r="U57" s="129" t="s">
        <v>160</v>
      </c>
      <c r="V57" s="131">
        <v>100</v>
      </c>
      <c r="W57" s="131">
        <v>50</v>
      </c>
      <c r="X57" s="129" t="s">
        <v>170</v>
      </c>
      <c r="Y57" s="131" t="s">
        <v>196</v>
      </c>
      <c r="AA57" s="397"/>
      <c r="AB57" s="361"/>
      <c r="AC57" s="394"/>
      <c r="AD57" s="265"/>
      <c r="AE57" s="173" t="s">
        <v>102</v>
      </c>
      <c r="AF57" s="131" t="s">
        <v>184</v>
      </c>
      <c r="AG57" s="172" t="s">
        <v>162</v>
      </c>
      <c r="AH57" s="129" t="s">
        <v>160</v>
      </c>
      <c r="AI57" s="131">
        <v>100</v>
      </c>
      <c r="AJ57" s="131">
        <v>50</v>
      </c>
      <c r="AK57" s="129" t="s">
        <v>170</v>
      </c>
      <c r="AL57" s="131" t="s">
        <v>196</v>
      </c>
      <c r="AN57" s="397"/>
      <c r="AO57" s="361"/>
      <c r="AP57" s="394"/>
      <c r="AQ57" s="265"/>
      <c r="AR57" s="173" t="s">
        <v>102</v>
      </c>
      <c r="AS57" s="131" t="s">
        <v>184</v>
      </c>
      <c r="AT57" s="172" t="s">
        <v>162</v>
      </c>
      <c r="AU57" s="129" t="s">
        <v>160</v>
      </c>
      <c r="AV57" s="131">
        <v>100</v>
      </c>
      <c r="AW57" s="131">
        <v>50</v>
      </c>
      <c r="AX57" s="129" t="s">
        <v>170</v>
      </c>
      <c r="AY57" s="131" t="s">
        <v>196</v>
      </c>
      <c r="BA57" s="397"/>
      <c r="BB57" s="361"/>
      <c r="BC57" s="394"/>
      <c r="BD57" s="265"/>
      <c r="BE57" s="173" t="s">
        <v>102</v>
      </c>
      <c r="BF57" s="131" t="s">
        <v>184</v>
      </c>
      <c r="BG57" s="172" t="s">
        <v>162</v>
      </c>
      <c r="BH57" s="129" t="s">
        <v>160</v>
      </c>
      <c r="BI57" s="131">
        <v>100</v>
      </c>
      <c r="BJ57" s="131">
        <v>50</v>
      </c>
      <c r="BK57" s="129" t="s">
        <v>170</v>
      </c>
      <c r="BL57" s="131" t="s">
        <v>196</v>
      </c>
      <c r="BN57" s="397"/>
      <c r="BO57" s="361"/>
      <c r="BP57" s="394"/>
      <c r="BQ57" s="265"/>
      <c r="BR57" s="173" t="s">
        <v>102</v>
      </c>
      <c r="BS57" s="131" t="s">
        <v>184</v>
      </c>
      <c r="BT57" s="172" t="s">
        <v>162</v>
      </c>
      <c r="BU57" s="129" t="s">
        <v>160</v>
      </c>
      <c r="BV57" s="131">
        <v>100</v>
      </c>
      <c r="BW57" s="131">
        <v>50</v>
      </c>
      <c r="BX57" s="129" t="s">
        <v>170</v>
      </c>
      <c r="BY57" s="131" t="s">
        <v>196</v>
      </c>
      <c r="CA57" s="397"/>
      <c r="CB57" s="361"/>
      <c r="CC57" s="394"/>
      <c r="CD57" s="265"/>
      <c r="CE57" s="173" t="s">
        <v>102</v>
      </c>
      <c r="CF57" s="131" t="s">
        <v>184</v>
      </c>
      <c r="CG57" s="172" t="s">
        <v>162</v>
      </c>
      <c r="CH57" s="129" t="s">
        <v>160</v>
      </c>
      <c r="CI57" s="131">
        <v>100</v>
      </c>
      <c r="CJ57" s="131">
        <v>50</v>
      </c>
      <c r="CK57" s="129" t="s">
        <v>170</v>
      </c>
      <c r="CL57" s="131" t="s">
        <v>196</v>
      </c>
      <c r="CN57" s="397"/>
      <c r="CO57" s="361"/>
      <c r="CP57" s="394"/>
      <c r="CQ57" s="265"/>
      <c r="CR57" s="173" t="s">
        <v>102</v>
      </c>
      <c r="CS57" s="131" t="s">
        <v>184</v>
      </c>
      <c r="CT57" s="172" t="s">
        <v>162</v>
      </c>
      <c r="CU57" s="129" t="s">
        <v>160</v>
      </c>
      <c r="CV57" s="131">
        <v>100</v>
      </c>
      <c r="CW57" s="131">
        <v>50</v>
      </c>
      <c r="CX57" s="129" t="s">
        <v>170</v>
      </c>
      <c r="CY57" s="131" t="s">
        <v>196</v>
      </c>
      <c r="DA57" s="397"/>
      <c r="DB57" s="361"/>
      <c r="DC57" s="394"/>
      <c r="DD57" s="265"/>
      <c r="DE57" s="173" t="s">
        <v>102</v>
      </c>
      <c r="DF57" s="131" t="s">
        <v>184</v>
      </c>
      <c r="DG57" s="172" t="s">
        <v>162</v>
      </c>
      <c r="DH57" s="129" t="s">
        <v>160</v>
      </c>
      <c r="DI57" s="131">
        <v>100</v>
      </c>
      <c r="DJ57" s="131">
        <v>50</v>
      </c>
      <c r="DK57" s="129" t="s">
        <v>170</v>
      </c>
      <c r="DL57" s="131" t="s">
        <v>196</v>
      </c>
    </row>
    <row r="58" spans="1:116" ht="9.75" customHeight="1" x14ac:dyDescent="0.2">
      <c r="A58" s="397"/>
      <c r="B58" s="361"/>
      <c r="C58" s="394"/>
      <c r="D58" s="265"/>
      <c r="E58" s="214" t="s">
        <v>103</v>
      </c>
      <c r="F58" s="131" t="s">
        <v>184</v>
      </c>
      <c r="G58" s="172" t="s">
        <v>162</v>
      </c>
      <c r="H58" s="129" t="s">
        <v>160</v>
      </c>
      <c r="I58" s="131">
        <v>20</v>
      </c>
      <c r="J58" s="131">
        <v>20</v>
      </c>
      <c r="K58" s="131">
        <v>100</v>
      </c>
      <c r="L58" s="131" t="s">
        <v>196</v>
      </c>
      <c r="N58" s="397"/>
      <c r="O58" s="361"/>
      <c r="P58" s="394"/>
      <c r="Q58" s="265"/>
      <c r="R58" s="173" t="s">
        <v>103</v>
      </c>
      <c r="S58" s="131" t="s">
        <v>184</v>
      </c>
      <c r="T58" s="172" t="s">
        <v>162</v>
      </c>
      <c r="U58" s="129" t="s">
        <v>160</v>
      </c>
      <c r="V58" s="131">
        <v>20</v>
      </c>
      <c r="W58" s="131">
        <v>20</v>
      </c>
      <c r="X58" s="131">
        <v>100</v>
      </c>
      <c r="Y58" s="131" t="s">
        <v>196</v>
      </c>
      <c r="AA58" s="397"/>
      <c r="AB58" s="361"/>
      <c r="AC58" s="394"/>
      <c r="AD58" s="265"/>
      <c r="AE58" s="173" t="s">
        <v>103</v>
      </c>
      <c r="AF58" s="131" t="s">
        <v>184</v>
      </c>
      <c r="AG58" s="172" t="s">
        <v>162</v>
      </c>
      <c r="AH58" s="129" t="s">
        <v>160</v>
      </c>
      <c r="AI58" s="131">
        <v>20</v>
      </c>
      <c r="AJ58" s="131">
        <v>20</v>
      </c>
      <c r="AK58" s="131">
        <v>100</v>
      </c>
      <c r="AL58" s="131" t="s">
        <v>196</v>
      </c>
      <c r="AN58" s="397"/>
      <c r="AO58" s="361"/>
      <c r="AP58" s="394"/>
      <c r="AQ58" s="265"/>
      <c r="AR58" s="173" t="s">
        <v>103</v>
      </c>
      <c r="AS58" s="131" t="s">
        <v>184</v>
      </c>
      <c r="AT58" s="172" t="s">
        <v>162</v>
      </c>
      <c r="AU58" s="129" t="s">
        <v>160</v>
      </c>
      <c r="AV58" s="131">
        <v>20</v>
      </c>
      <c r="AW58" s="131">
        <v>20</v>
      </c>
      <c r="AX58" s="131">
        <v>100</v>
      </c>
      <c r="AY58" s="131" t="s">
        <v>196</v>
      </c>
      <c r="BA58" s="397"/>
      <c r="BB58" s="361"/>
      <c r="BC58" s="394"/>
      <c r="BD58" s="265"/>
      <c r="BE58" s="173" t="s">
        <v>103</v>
      </c>
      <c r="BF58" s="131" t="s">
        <v>184</v>
      </c>
      <c r="BG58" s="172" t="s">
        <v>162</v>
      </c>
      <c r="BH58" s="129" t="s">
        <v>160</v>
      </c>
      <c r="BI58" s="131">
        <v>20</v>
      </c>
      <c r="BJ58" s="131">
        <v>20</v>
      </c>
      <c r="BK58" s="131">
        <v>100</v>
      </c>
      <c r="BL58" s="131" t="s">
        <v>196</v>
      </c>
      <c r="BN58" s="397"/>
      <c r="BO58" s="361"/>
      <c r="BP58" s="394"/>
      <c r="BQ58" s="265"/>
      <c r="BR58" s="173" t="s">
        <v>103</v>
      </c>
      <c r="BS58" s="131" t="s">
        <v>184</v>
      </c>
      <c r="BT58" s="172" t="s">
        <v>162</v>
      </c>
      <c r="BU58" s="129" t="s">
        <v>160</v>
      </c>
      <c r="BV58" s="131">
        <v>20</v>
      </c>
      <c r="BW58" s="131">
        <v>20</v>
      </c>
      <c r="BX58" s="131">
        <v>100</v>
      </c>
      <c r="BY58" s="131" t="s">
        <v>196</v>
      </c>
      <c r="CA58" s="397"/>
      <c r="CB58" s="361"/>
      <c r="CC58" s="394"/>
      <c r="CD58" s="265"/>
      <c r="CE58" s="173" t="s">
        <v>103</v>
      </c>
      <c r="CF58" s="131" t="s">
        <v>184</v>
      </c>
      <c r="CG58" s="172" t="s">
        <v>162</v>
      </c>
      <c r="CH58" s="129" t="s">
        <v>160</v>
      </c>
      <c r="CI58" s="131">
        <v>20</v>
      </c>
      <c r="CJ58" s="131">
        <v>20</v>
      </c>
      <c r="CK58" s="131">
        <v>100</v>
      </c>
      <c r="CL58" s="131" t="s">
        <v>196</v>
      </c>
      <c r="CN58" s="397"/>
      <c r="CO58" s="361"/>
      <c r="CP58" s="394"/>
      <c r="CQ58" s="265"/>
      <c r="CR58" s="173" t="s">
        <v>103</v>
      </c>
      <c r="CS58" s="131" t="s">
        <v>184</v>
      </c>
      <c r="CT58" s="172" t="s">
        <v>162</v>
      </c>
      <c r="CU58" s="129" t="s">
        <v>160</v>
      </c>
      <c r="CV58" s="131">
        <v>20</v>
      </c>
      <c r="CW58" s="131">
        <v>20</v>
      </c>
      <c r="CX58" s="131">
        <v>100</v>
      </c>
      <c r="CY58" s="131" t="s">
        <v>196</v>
      </c>
      <c r="DA58" s="397"/>
      <c r="DB58" s="361"/>
      <c r="DC58" s="394"/>
      <c r="DD58" s="265"/>
      <c r="DE58" s="173" t="s">
        <v>103</v>
      </c>
      <c r="DF58" s="131" t="s">
        <v>184</v>
      </c>
      <c r="DG58" s="172" t="s">
        <v>162</v>
      </c>
      <c r="DH58" s="129" t="s">
        <v>160</v>
      </c>
      <c r="DI58" s="131">
        <v>20</v>
      </c>
      <c r="DJ58" s="131">
        <v>20</v>
      </c>
      <c r="DK58" s="131">
        <v>100</v>
      </c>
      <c r="DL58" s="131" t="s">
        <v>196</v>
      </c>
    </row>
    <row r="59" spans="1:116" ht="9.75" customHeight="1" x14ac:dyDescent="0.2">
      <c r="A59" s="397"/>
      <c r="B59" s="361"/>
      <c r="C59" s="394"/>
      <c r="D59" s="265"/>
      <c r="E59" s="214" t="s">
        <v>104</v>
      </c>
      <c r="F59" s="131" t="s">
        <v>184</v>
      </c>
      <c r="G59" s="172" t="s">
        <v>162</v>
      </c>
      <c r="H59" s="129" t="s">
        <v>160</v>
      </c>
      <c r="I59" s="131">
        <v>20</v>
      </c>
      <c r="J59" s="131">
        <v>20</v>
      </c>
      <c r="K59" s="131">
        <v>100</v>
      </c>
      <c r="L59" s="131" t="s">
        <v>196</v>
      </c>
      <c r="N59" s="397"/>
      <c r="O59" s="361"/>
      <c r="P59" s="394"/>
      <c r="Q59" s="265"/>
      <c r="R59" s="173" t="s">
        <v>104</v>
      </c>
      <c r="S59" s="131" t="s">
        <v>184</v>
      </c>
      <c r="T59" s="172" t="s">
        <v>162</v>
      </c>
      <c r="U59" s="129" t="s">
        <v>160</v>
      </c>
      <c r="V59" s="131">
        <v>20</v>
      </c>
      <c r="W59" s="131">
        <v>20</v>
      </c>
      <c r="X59" s="131">
        <v>100</v>
      </c>
      <c r="Y59" s="131" t="s">
        <v>196</v>
      </c>
      <c r="AA59" s="397"/>
      <c r="AB59" s="361"/>
      <c r="AC59" s="394"/>
      <c r="AD59" s="265"/>
      <c r="AE59" s="173" t="s">
        <v>104</v>
      </c>
      <c r="AF59" s="131" t="s">
        <v>184</v>
      </c>
      <c r="AG59" s="172" t="s">
        <v>162</v>
      </c>
      <c r="AH59" s="129" t="s">
        <v>160</v>
      </c>
      <c r="AI59" s="131">
        <v>20</v>
      </c>
      <c r="AJ59" s="131">
        <v>20</v>
      </c>
      <c r="AK59" s="131">
        <v>100</v>
      </c>
      <c r="AL59" s="131" t="s">
        <v>196</v>
      </c>
      <c r="AN59" s="397"/>
      <c r="AO59" s="361"/>
      <c r="AP59" s="394"/>
      <c r="AQ59" s="265"/>
      <c r="AR59" s="173" t="s">
        <v>104</v>
      </c>
      <c r="AS59" s="131" t="s">
        <v>184</v>
      </c>
      <c r="AT59" s="172" t="s">
        <v>162</v>
      </c>
      <c r="AU59" s="129" t="s">
        <v>160</v>
      </c>
      <c r="AV59" s="131">
        <v>20</v>
      </c>
      <c r="AW59" s="131">
        <v>20</v>
      </c>
      <c r="AX59" s="131">
        <v>100</v>
      </c>
      <c r="AY59" s="131" t="s">
        <v>196</v>
      </c>
      <c r="BA59" s="397"/>
      <c r="BB59" s="361"/>
      <c r="BC59" s="394"/>
      <c r="BD59" s="265"/>
      <c r="BE59" s="173" t="s">
        <v>104</v>
      </c>
      <c r="BF59" s="131" t="s">
        <v>184</v>
      </c>
      <c r="BG59" s="172" t="s">
        <v>162</v>
      </c>
      <c r="BH59" s="129" t="s">
        <v>160</v>
      </c>
      <c r="BI59" s="131">
        <v>20</v>
      </c>
      <c r="BJ59" s="131">
        <v>20</v>
      </c>
      <c r="BK59" s="131">
        <v>100</v>
      </c>
      <c r="BL59" s="131" t="s">
        <v>196</v>
      </c>
      <c r="BN59" s="397"/>
      <c r="BO59" s="361"/>
      <c r="BP59" s="394"/>
      <c r="BQ59" s="265"/>
      <c r="BR59" s="173" t="s">
        <v>104</v>
      </c>
      <c r="BS59" s="131" t="s">
        <v>184</v>
      </c>
      <c r="BT59" s="172" t="s">
        <v>162</v>
      </c>
      <c r="BU59" s="129" t="s">
        <v>160</v>
      </c>
      <c r="BV59" s="131">
        <v>20</v>
      </c>
      <c r="BW59" s="131">
        <v>20</v>
      </c>
      <c r="BX59" s="131">
        <v>100</v>
      </c>
      <c r="BY59" s="131" t="s">
        <v>196</v>
      </c>
      <c r="CA59" s="397"/>
      <c r="CB59" s="361"/>
      <c r="CC59" s="394"/>
      <c r="CD59" s="265"/>
      <c r="CE59" s="173" t="s">
        <v>104</v>
      </c>
      <c r="CF59" s="131" t="s">
        <v>184</v>
      </c>
      <c r="CG59" s="172" t="s">
        <v>162</v>
      </c>
      <c r="CH59" s="129" t="s">
        <v>160</v>
      </c>
      <c r="CI59" s="131">
        <v>20</v>
      </c>
      <c r="CJ59" s="131">
        <v>20</v>
      </c>
      <c r="CK59" s="131">
        <v>100</v>
      </c>
      <c r="CL59" s="131" t="s">
        <v>196</v>
      </c>
      <c r="CN59" s="397"/>
      <c r="CO59" s="361"/>
      <c r="CP59" s="394"/>
      <c r="CQ59" s="265"/>
      <c r="CR59" s="173" t="s">
        <v>104</v>
      </c>
      <c r="CS59" s="131" t="s">
        <v>184</v>
      </c>
      <c r="CT59" s="172" t="s">
        <v>162</v>
      </c>
      <c r="CU59" s="129" t="s">
        <v>160</v>
      </c>
      <c r="CV59" s="131">
        <v>20</v>
      </c>
      <c r="CW59" s="131">
        <v>20</v>
      </c>
      <c r="CX59" s="131">
        <v>100</v>
      </c>
      <c r="CY59" s="131" t="s">
        <v>196</v>
      </c>
      <c r="DA59" s="397"/>
      <c r="DB59" s="361"/>
      <c r="DC59" s="394"/>
      <c r="DD59" s="265"/>
      <c r="DE59" s="173" t="s">
        <v>104</v>
      </c>
      <c r="DF59" s="131" t="s">
        <v>184</v>
      </c>
      <c r="DG59" s="172" t="s">
        <v>162</v>
      </c>
      <c r="DH59" s="129" t="s">
        <v>160</v>
      </c>
      <c r="DI59" s="131">
        <v>20</v>
      </c>
      <c r="DJ59" s="131">
        <v>20</v>
      </c>
      <c r="DK59" s="131">
        <v>100</v>
      </c>
      <c r="DL59" s="131" t="s">
        <v>196</v>
      </c>
    </row>
    <row r="60" spans="1:116" ht="9.75" customHeight="1" x14ac:dyDescent="0.2">
      <c r="A60" s="397"/>
      <c r="B60" s="361"/>
      <c r="C60" s="394"/>
      <c r="D60" s="265"/>
      <c r="E60" s="214" t="s">
        <v>105</v>
      </c>
      <c r="F60" s="131" t="s">
        <v>184</v>
      </c>
      <c r="G60" s="172" t="s">
        <v>162</v>
      </c>
      <c r="H60" s="129" t="s">
        <v>160</v>
      </c>
      <c r="I60" s="131">
        <v>20</v>
      </c>
      <c r="J60" s="131">
        <v>20</v>
      </c>
      <c r="K60" s="131">
        <v>100</v>
      </c>
      <c r="L60" s="131" t="s">
        <v>196</v>
      </c>
      <c r="N60" s="397"/>
      <c r="O60" s="361"/>
      <c r="P60" s="394"/>
      <c r="Q60" s="265"/>
      <c r="R60" s="173" t="s">
        <v>105</v>
      </c>
      <c r="S60" s="131" t="s">
        <v>184</v>
      </c>
      <c r="T60" s="172" t="s">
        <v>162</v>
      </c>
      <c r="U60" s="129" t="s">
        <v>160</v>
      </c>
      <c r="V60" s="131">
        <v>20</v>
      </c>
      <c r="W60" s="131">
        <v>20</v>
      </c>
      <c r="X60" s="131">
        <v>100</v>
      </c>
      <c r="Y60" s="131" t="s">
        <v>196</v>
      </c>
      <c r="AA60" s="397"/>
      <c r="AB60" s="361"/>
      <c r="AC60" s="394"/>
      <c r="AD60" s="265"/>
      <c r="AE60" s="173" t="s">
        <v>105</v>
      </c>
      <c r="AF60" s="131" t="s">
        <v>184</v>
      </c>
      <c r="AG60" s="172" t="s">
        <v>162</v>
      </c>
      <c r="AH60" s="129" t="s">
        <v>160</v>
      </c>
      <c r="AI60" s="131">
        <v>20</v>
      </c>
      <c r="AJ60" s="131">
        <v>20</v>
      </c>
      <c r="AK60" s="131">
        <v>100</v>
      </c>
      <c r="AL60" s="131" t="s">
        <v>196</v>
      </c>
      <c r="AN60" s="397"/>
      <c r="AO60" s="361"/>
      <c r="AP60" s="394"/>
      <c r="AQ60" s="265"/>
      <c r="AR60" s="173" t="s">
        <v>105</v>
      </c>
      <c r="AS60" s="131" t="s">
        <v>184</v>
      </c>
      <c r="AT60" s="172" t="s">
        <v>162</v>
      </c>
      <c r="AU60" s="129" t="s">
        <v>160</v>
      </c>
      <c r="AV60" s="131">
        <v>20</v>
      </c>
      <c r="AW60" s="131">
        <v>20</v>
      </c>
      <c r="AX60" s="131">
        <v>100</v>
      </c>
      <c r="AY60" s="131" t="s">
        <v>196</v>
      </c>
      <c r="BA60" s="397"/>
      <c r="BB60" s="361"/>
      <c r="BC60" s="394"/>
      <c r="BD60" s="265"/>
      <c r="BE60" s="173" t="s">
        <v>105</v>
      </c>
      <c r="BF60" s="131" t="s">
        <v>184</v>
      </c>
      <c r="BG60" s="172" t="s">
        <v>162</v>
      </c>
      <c r="BH60" s="129" t="s">
        <v>160</v>
      </c>
      <c r="BI60" s="131">
        <v>20</v>
      </c>
      <c r="BJ60" s="131">
        <v>20</v>
      </c>
      <c r="BK60" s="131">
        <v>100</v>
      </c>
      <c r="BL60" s="131" t="s">
        <v>196</v>
      </c>
      <c r="BN60" s="397"/>
      <c r="BO60" s="361"/>
      <c r="BP60" s="394"/>
      <c r="BQ60" s="265"/>
      <c r="BR60" s="173" t="s">
        <v>105</v>
      </c>
      <c r="BS60" s="131" t="s">
        <v>184</v>
      </c>
      <c r="BT60" s="172" t="s">
        <v>162</v>
      </c>
      <c r="BU60" s="129" t="s">
        <v>160</v>
      </c>
      <c r="BV60" s="131">
        <v>20</v>
      </c>
      <c r="BW60" s="131">
        <v>20</v>
      </c>
      <c r="BX60" s="131">
        <v>100</v>
      </c>
      <c r="BY60" s="131" t="s">
        <v>196</v>
      </c>
      <c r="CA60" s="397"/>
      <c r="CB60" s="361"/>
      <c r="CC60" s="394"/>
      <c r="CD60" s="265"/>
      <c r="CE60" s="173" t="s">
        <v>105</v>
      </c>
      <c r="CF60" s="131" t="s">
        <v>184</v>
      </c>
      <c r="CG60" s="172" t="s">
        <v>162</v>
      </c>
      <c r="CH60" s="129" t="s">
        <v>160</v>
      </c>
      <c r="CI60" s="131">
        <v>20</v>
      </c>
      <c r="CJ60" s="131">
        <v>20</v>
      </c>
      <c r="CK60" s="131">
        <v>100</v>
      </c>
      <c r="CL60" s="131" t="s">
        <v>196</v>
      </c>
      <c r="CN60" s="397"/>
      <c r="CO60" s="361"/>
      <c r="CP60" s="394"/>
      <c r="CQ60" s="265"/>
      <c r="CR60" s="173" t="s">
        <v>105</v>
      </c>
      <c r="CS60" s="131" t="s">
        <v>184</v>
      </c>
      <c r="CT60" s="172" t="s">
        <v>162</v>
      </c>
      <c r="CU60" s="129" t="s">
        <v>160</v>
      </c>
      <c r="CV60" s="131">
        <v>20</v>
      </c>
      <c r="CW60" s="131">
        <v>20</v>
      </c>
      <c r="CX60" s="131">
        <v>100</v>
      </c>
      <c r="CY60" s="131" t="s">
        <v>196</v>
      </c>
      <c r="DA60" s="397"/>
      <c r="DB60" s="361"/>
      <c r="DC60" s="394"/>
      <c r="DD60" s="265"/>
      <c r="DE60" s="173" t="s">
        <v>105</v>
      </c>
      <c r="DF60" s="131" t="s">
        <v>184</v>
      </c>
      <c r="DG60" s="172" t="s">
        <v>162</v>
      </c>
      <c r="DH60" s="129" t="s">
        <v>160</v>
      </c>
      <c r="DI60" s="131">
        <v>20</v>
      </c>
      <c r="DJ60" s="131">
        <v>20</v>
      </c>
      <c r="DK60" s="131">
        <v>100</v>
      </c>
      <c r="DL60" s="131" t="s">
        <v>196</v>
      </c>
    </row>
    <row r="61" spans="1:116" ht="9.75" customHeight="1" x14ac:dyDescent="0.2">
      <c r="A61" s="397"/>
      <c r="B61" s="361"/>
      <c r="C61" s="394"/>
      <c r="D61" s="265"/>
      <c r="E61" s="214" t="s">
        <v>199</v>
      </c>
      <c r="F61" s="131" t="s">
        <v>184</v>
      </c>
      <c r="G61" s="172" t="s">
        <v>162</v>
      </c>
      <c r="H61" s="129" t="s">
        <v>160</v>
      </c>
      <c r="I61" s="131">
        <v>20</v>
      </c>
      <c r="J61" s="131">
        <v>20</v>
      </c>
      <c r="K61" s="131">
        <v>100</v>
      </c>
      <c r="L61" s="131" t="s">
        <v>196</v>
      </c>
      <c r="N61" s="397"/>
      <c r="O61" s="361"/>
      <c r="P61" s="394"/>
      <c r="Q61" s="265"/>
      <c r="R61" s="173" t="s">
        <v>199</v>
      </c>
      <c r="S61" s="131" t="s">
        <v>184</v>
      </c>
      <c r="T61" s="172" t="s">
        <v>162</v>
      </c>
      <c r="U61" s="129" t="s">
        <v>160</v>
      </c>
      <c r="V61" s="131">
        <v>20</v>
      </c>
      <c r="W61" s="131">
        <v>20</v>
      </c>
      <c r="X61" s="131">
        <v>100</v>
      </c>
      <c r="Y61" s="131" t="s">
        <v>196</v>
      </c>
      <c r="AA61" s="397"/>
      <c r="AB61" s="361"/>
      <c r="AC61" s="394"/>
      <c r="AD61" s="265"/>
      <c r="AE61" s="173" t="s">
        <v>199</v>
      </c>
      <c r="AF61" s="131" t="s">
        <v>184</v>
      </c>
      <c r="AG61" s="172" t="s">
        <v>162</v>
      </c>
      <c r="AH61" s="129" t="s">
        <v>160</v>
      </c>
      <c r="AI61" s="131">
        <v>20</v>
      </c>
      <c r="AJ61" s="131">
        <v>20</v>
      </c>
      <c r="AK61" s="131">
        <v>100</v>
      </c>
      <c r="AL61" s="131" t="s">
        <v>196</v>
      </c>
      <c r="AN61" s="397"/>
      <c r="AO61" s="361"/>
      <c r="AP61" s="394"/>
      <c r="AQ61" s="265"/>
      <c r="AR61" s="173" t="s">
        <v>199</v>
      </c>
      <c r="AS61" s="131" t="s">
        <v>184</v>
      </c>
      <c r="AT61" s="172" t="s">
        <v>162</v>
      </c>
      <c r="AU61" s="129" t="s">
        <v>160</v>
      </c>
      <c r="AV61" s="131">
        <v>20</v>
      </c>
      <c r="AW61" s="131">
        <v>20</v>
      </c>
      <c r="AX61" s="131">
        <v>100</v>
      </c>
      <c r="AY61" s="131" t="s">
        <v>196</v>
      </c>
      <c r="BA61" s="397"/>
      <c r="BB61" s="361"/>
      <c r="BC61" s="394"/>
      <c r="BD61" s="265"/>
      <c r="BE61" s="173" t="s">
        <v>199</v>
      </c>
      <c r="BF61" s="131" t="s">
        <v>184</v>
      </c>
      <c r="BG61" s="172" t="s">
        <v>162</v>
      </c>
      <c r="BH61" s="129" t="s">
        <v>160</v>
      </c>
      <c r="BI61" s="131">
        <v>20</v>
      </c>
      <c r="BJ61" s="131">
        <v>20</v>
      </c>
      <c r="BK61" s="131">
        <v>100</v>
      </c>
      <c r="BL61" s="131" t="s">
        <v>196</v>
      </c>
      <c r="BN61" s="397"/>
      <c r="BO61" s="361"/>
      <c r="BP61" s="394"/>
      <c r="BQ61" s="265"/>
      <c r="BR61" s="173" t="s">
        <v>199</v>
      </c>
      <c r="BS61" s="131" t="s">
        <v>184</v>
      </c>
      <c r="BT61" s="172" t="s">
        <v>162</v>
      </c>
      <c r="BU61" s="129" t="s">
        <v>160</v>
      </c>
      <c r="BV61" s="131">
        <v>20</v>
      </c>
      <c r="BW61" s="131">
        <v>20</v>
      </c>
      <c r="BX61" s="131">
        <v>100</v>
      </c>
      <c r="BY61" s="131" t="s">
        <v>196</v>
      </c>
      <c r="CA61" s="397"/>
      <c r="CB61" s="361"/>
      <c r="CC61" s="394"/>
      <c r="CD61" s="265"/>
      <c r="CE61" s="173" t="s">
        <v>199</v>
      </c>
      <c r="CF61" s="131" t="s">
        <v>184</v>
      </c>
      <c r="CG61" s="172" t="s">
        <v>162</v>
      </c>
      <c r="CH61" s="129" t="s">
        <v>160</v>
      </c>
      <c r="CI61" s="131">
        <v>20</v>
      </c>
      <c r="CJ61" s="131">
        <v>20</v>
      </c>
      <c r="CK61" s="131">
        <v>100</v>
      </c>
      <c r="CL61" s="131" t="s">
        <v>196</v>
      </c>
      <c r="CN61" s="397"/>
      <c r="CO61" s="361"/>
      <c r="CP61" s="394"/>
      <c r="CQ61" s="265"/>
      <c r="CR61" s="173" t="s">
        <v>199</v>
      </c>
      <c r="CS61" s="131" t="s">
        <v>184</v>
      </c>
      <c r="CT61" s="172" t="s">
        <v>162</v>
      </c>
      <c r="CU61" s="129" t="s">
        <v>160</v>
      </c>
      <c r="CV61" s="131">
        <v>20</v>
      </c>
      <c r="CW61" s="131">
        <v>20</v>
      </c>
      <c r="CX61" s="131">
        <v>100</v>
      </c>
      <c r="CY61" s="131" t="s">
        <v>196</v>
      </c>
      <c r="DA61" s="397"/>
      <c r="DB61" s="361"/>
      <c r="DC61" s="394"/>
      <c r="DD61" s="265"/>
      <c r="DE61" s="173" t="s">
        <v>199</v>
      </c>
      <c r="DF61" s="131" t="s">
        <v>184</v>
      </c>
      <c r="DG61" s="172" t="s">
        <v>162</v>
      </c>
      <c r="DH61" s="129" t="s">
        <v>160</v>
      </c>
      <c r="DI61" s="131">
        <v>20</v>
      </c>
      <c r="DJ61" s="131">
        <v>20</v>
      </c>
      <c r="DK61" s="131">
        <v>100</v>
      </c>
      <c r="DL61" s="131" t="s">
        <v>196</v>
      </c>
    </row>
    <row r="62" spans="1:116" ht="9.75" customHeight="1" x14ac:dyDescent="0.2">
      <c r="A62" s="397"/>
      <c r="B62" s="361"/>
      <c r="C62" s="394"/>
      <c r="D62" s="265"/>
      <c r="E62" s="214" t="s">
        <v>106</v>
      </c>
      <c r="F62" s="131" t="s">
        <v>184</v>
      </c>
      <c r="G62" s="172" t="s">
        <v>162</v>
      </c>
      <c r="H62" s="129" t="s">
        <v>160</v>
      </c>
      <c r="I62" s="131">
        <v>20</v>
      </c>
      <c r="J62" s="131">
        <v>20</v>
      </c>
      <c r="K62" s="131">
        <v>100</v>
      </c>
      <c r="L62" s="131" t="s">
        <v>196</v>
      </c>
      <c r="N62" s="397"/>
      <c r="O62" s="361"/>
      <c r="P62" s="394"/>
      <c r="Q62" s="265"/>
      <c r="R62" s="173" t="s">
        <v>106</v>
      </c>
      <c r="S62" s="131" t="s">
        <v>184</v>
      </c>
      <c r="T62" s="172" t="s">
        <v>162</v>
      </c>
      <c r="U62" s="129" t="s">
        <v>160</v>
      </c>
      <c r="V62" s="131">
        <v>20</v>
      </c>
      <c r="W62" s="131">
        <v>20</v>
      </c>
      <c r="X62" s="131">
        <v>100</v>
      </c>
      <c r="Y62" s="131" t="s">
        <v>196</v>
      </c>
      <c r="AA62" s="397"/>
      <c r="AB62" s="361"/>
      <c r="AC62" s="394"/>
      <c r="AD62" s="265"/>
      <c r="AE62" s="173" t="s">
        <v>106</v>
      </c>
      <c r="AF62" s="131" t="s">
        <v>184</v>
      </c>
      <c r="AG62" s="172" t="s">
        <v>162</v>
      </c>
      <c r="AH62" s="129" t="s">
        <v>160</v>
      </c>
      <c r="AI62" s="131">
        <v>20</v>
      </c>
      <c r="AJ62" s="131">
        <v>20</v>
      </c>
      <c r="AK62" s="131">
        <v>100</v>
      </c>
      <c r="AL62" s="131" t="s">
        <v>196</v>
      </c>
      <c r="AN62" s="397"/>
      <c r="AO62" s="361"/>
      <c r="AP62" s="394"/>
      <c r="AQ62" s="265"/>
      <c r="AR62" s="173" t="s">
        <v>106</v>
      </c>
      <c r="AS62" s="131" t="s">
        <v>184</v>
      </c>
      <c r="AT62" s="172" t="s">
        <v>162</v>
      </c>
      <c r="AU62" s="129" t="s">
        <v>160</v>
      </c>
      <c r="AV62" s="131">
        <v>20</v>
      </c>
      <c r="AW62" s="131">
        <v>20</v>
      </c>
      <c r="AX62" s="131">
        <v>100</v>
      </c>
      <c r="AY62" s="131" t="s">
        <v>196</v>
      </c>
      <c r="BA62" s="397"/>
      <c r="BB62" s="361"/>
      <c r="BC62" s="394"/>
      <c r="BD62" s="265"/>
      <c r="BE62" s="173" t="s">
        <v>106</v>
      </c>
      <c r="BF62" s="131" t="s">
        <v>184</v>
      </c>
      <c r="BG62" s="172" t="s">
        <v>162</v>
      </c>
      <c r="BH62" s="129" t="s">
        <v>160</v>
      </c>
      <c r="BI62" s="131">
        <v>20</v>
      </c>
      <c r="BJ62" s="131">
        <v>20</v>
      </c>
      <c r="BK62" s="131">
        <v>100</v>
      </c>
      <c r="BL62" s="131" t="s">
        <v>196</v>
      </c>
      <c r="BN62" s="397"/>
      <c r="BO62" s="361"/>
      <c r="BP62" s="394"/>
      <c r="BQ62" s="265"/>
      <c r="BR62" s="173" t="s">
        <v>106</v>
      </c>
      <c r="BS62" s="131" t="s">
        <v>184</v>
      </c>
      <c r="BT62" s="172" t="s">
        <v>162</v>
      </c>
      <c r="BU62" s="129" t="s">
        <v>160</v>
      </c>
      <c r="BV62" s="131">
        <v>20</v>
      </c>
      <c r="BW62" s="131">
        <v>20</v>
      </c>
      <c r="BX62" s="131">
        <v>100</v>
      </c>
      <c r="BY62" s="131" t="s">
        <v>196</v>
      </c>
      <c r="CA62" s="397"/>
      <c r="CB62" s="361"/>
      <c r="CC62" s="394"/>
      <c r="CD62" s="265"/>
      <c r="CE62" s="173" t="s">
        <v>106</v>
      </c>
      <c r="CF62" s="131" t="s">
        <v>184</v>
      </c>
      <c r="CG62" s="172" t="s">
        <v>162</v>
      </c>
      <c r="CH62" s="129" t="s">
        <v>160</v>
      </c>
      <c r="CI62" s="131">
        <v>20</v>
      </c>
      <c r="CJ62" s="131">
        <v>20</v>
      </c>
      <c r="CK62" s="131">
        <v>100</v>
      </c>
      <c r="CL62" s="131" t="s">
        <v>196</v>
      </c>
      <c r="CN62" s="397"/>
      <c r="CO62" s="361"/>
      <c r="CP62" s="394"/>
      <c r="CQ62" s="265"/>
      <c r="CR62" s="173" t="s">
        <v>106</v>
      </c>
      <c r="CS62" s="131" t="s">
        <v>184</v>
      </c>
      <c r="CT62" s="172" t="s">
        <v>162</v>
      </c>
      <c r="CU62" s="129" t="s">
        <v>160</v>
      </c>
      <c r="CV62" s="131">
        <v>20</v>
      </c>
      <c r="CW62" s="131">
        <v>20</v>
      </c>
      <c r="CX62" s="131">
        <v>100</v>
      </c>
      <c r="CY62" s="131" t="s">
        <v>196</v>
      </c>
      <c r="DA62" s="397"/>
      <c r="DB62" s="361"/>
      <c r="DC62" s="394"/>
      <c r="DD62" s="265"/>
      <c r="DE62" s="173" t="s">
        <v>106</v>
      </c>
      <c r="DF62" s="131" t="s">
        <v>184</v>
      </c>
      <c r="DG62" s="172" t="s">
        <v>162</v>
      </c>
      <c r="DH62" s="129" t="s">
        <v>160</v>
      </c>
      <c r="DI62" s="131">
        <v>20</v>
      </c>
      <c r="DJ62" s="131">
        <v>20</v>
      </c>
      <c r="DK62" s="131">
        <v>100</v>
      </c>
      <c r="DL62" s="131" t="s">
        <v>196</v>
      </c>
    </row>
    <row r="63" spans="1:116" ht="9.75" customHeight="1" x14ac:dyDescent="0.2">
      <c r="A63" s="397"/>
      <c r="B63" s="361"/>
      <c r="C63" s="394"/>
      <c r="D63" s="265"/>
      <c r="E63" s="214" t="s">
        <v>107</v>
      </c>
      <c r="F63" s="131" t="s">
        <v>184</v>
      </c>
      <c r="G63" s="172" t="s">
        <v>162</v>
      </c>
      <c r="H63" s="129" t="s">
        <v>160</v>
      </c>
      <c r="I63" s="131">
        <v>20</v>
      </c>
      <c r="J63" s="131">
        <v>20</v>
      </c>
      <c r="K63" s="131">
        <v>100</v>
      </c>
      <c r="L63" s="131" t="s">
        <v>196</v>
      </c>
      <c r="N63" s="397"/>
      <c r="O63" s="361"/>
      <c r="P63" s="394"/>
      <c r="Q63" s="265"/>
      <c r="R63" s="173" t="s">
        <v>107</v>
      </c>
      <c r="S63" s="131" t="s">
        <v>184</v>
      </c>
      <c r="T63" s="172" t="s">
        <v>162</v>
      </c>
      <c r="U63" s="129" t="s">
        <v>160</v>
      </c>
      <c r="V63" s="131">
        <v>20</v>
      </c>
      <c r="W63" s="131">
        <v>20</v>
      </c>
      <c r="X63" s="131">
        <v>100</v>
      </c>
      <c r="Y63" s="131" t="s">
        <v>196</v>
      </c>
      <c r="AA63" s="397"/>
      <c r="AB63" s="361"/>
      <c r="AC63" s="394"/>
      <c r="AD63" s="265"/>
      <c r="AE63" s="173" t="s">
        <v>107</v>
      </c>
      <c r="AF63" s="131" t="s">
        <v>184</v>
      </c>
      <c r="AG63" s="172" t="s">
        <v>162</v>
      </c>
      <c r="AH63" s="129" t="s">
        <v>160</v>
      </c>
      <c r="AI63" s="131">
        <v>20</v>
      </c>
      <c r="AJ63" s="131">
        <v>20</v>
      </c>
      <c r="AK63" s="131">
        <v>100</v>
      </c>
      <c r="AL63" s="131" t="s">
        <v>196</v>
      </c>
      <c r="AN63" s="397"/>
      <c r="AO63" s="361"/>
      <c r="AP63" s="394"/>
      <c r="AQ63" s="265"/>
      <c r="AR63" s="173" t="s">
        <v>107</v>
      </c>
      <c r="AS63" s="131" t="s">
        <v>184</v>
      </c>
      <c r="AT63" s="172" t="s">
        <v>162</v>
      </c>
      <c r="AU63" s="129" t="s">
        <v>160</v>
      </c>
      <c r="AV63" s="131">
        <v>20</v>
      </c>
      <c r="AW63" s="131">
        <v>20</v>
      </c>
      <c r="AX63" s="131">
        <v>100</v>
      </c>
      <c r="AY63" s="131" t="s">
        <v>196</v>
      </c>
      <c r="BA63" s="397"/>
      <c r="BB63" s="361"/>
      <c r="BC63" s="394"/>
      <c r="BD63" s="265"/>
      <c r="BE63" s="173" t="s">
        <v>107</v>
      </c>
      <c r="BF63" s="131" t="s">
        <v>184</v>
      </c>
      <c r="BG63" s="172" t="s">
        <v>162</v>
      </c>
      <c r="BH63" s="129" t="s">
        <v>160</v>
      </c>
      <c r="BI63" s="131">
        <v>20</v>
      </c>
      <c r="BJ63" s="131">
        <v>20</v>
      </c>
      <c r="BK63" s="131">
        <v>100</v>
      </c>
      <c r="BL63" s="131" t="s">
        <v>196</v>
      </c>
      <c r="BN63" s="397"/>
      <c r="BO63" s="361"/>
      <c r="BP63" s="394"/>
      <c r="BQ63" s="265"/>
      <c r="BR63" s="173" t="s">
        <v>107</v>
      </c>
      <c r="BS63" s="131" t="s">
        <v>184</v>
      </c>
      <c r="BT63" s="172" t="s">
        <v>162</v>
      </c>
      <c r="BU63" s="129" t="s">
        <v>160</v>
      </c>
      <c r="BV63" s="131">
        <v>20</v>
      </c>
      <c r="BW63" s="131">
        <v>20</v>
      </c>
      <c r="BX63" s="131">
        <v>100</v>
      </c>
      <c r="BY63" s="131" t="s">
        <v>196</v>
      </c>
      <c r="CA63" s="397"/>
      <c r="CB63" s="361"/>
      <c r="CC63" s="394"/>
      <c r="CD63" s="265"/>
      <c r="CE63" s="173" t="s">
        <v>107</v>
      </c>
      <c r="CF63" s="131" t="s">
        <v>184</v>
      </c>
      <c r="CG63" s="172" t="s">
        <v>162</v>
      </c>
      <c r="CH63" s="129" t="s">
        <v>160</v>
      </c>
      <c r="CI63" s="131">
        <v>20</v>
      </c>
      <c r="CJ63" s="131">
        <v>20</v>
      </c>
      <c r="CK63" s="131">
        <v>100</v>
      </c>
      <c r="CL63" s="131" t="s">
        <v>196</v>
      </c>
      <c r="CN63" s="397"/>
      <c r="CO63" s="361"/>
      <c r="CP63" s="394"/>
      <c r="CQ63" s="265"/>
      <c r="CR63" s="173" t="s">
        <v>107</v>
      </c>
      <c r="CS63" s="131" t="s">
        <v>184</v>
      </c>
      <c r="CT63" s="172" t="s">
        <v>162</v>
      </c>
      <c r="CU63" s="129" t="s">
        <v>160</v>
      </c>
      <c r="CV63" s="131">
        <v>20</v>
      </c>
      <c r="CW63" s="131">
        <v>20</v>
      </c>
      <c r="CX63" s="131">
        <v>100</v>
      </c>
      <c r="CY63" s="131" t="s">
        <v>196</v>
      </c>
      <c r="DA63" s="397"/>
      <c r="DB63" s="361"/>
      <c r="DC63" s="394"/>
      <c r="DD63" s="265"/>
      <c r="DE63" s="173" t="s">
        <v>107</v>
      </c>
      <c r="DF63" s="131" t="s">
        <v>184</v>
      </c>
      <c r="DG63" s="172" t="s">
        <v>162</v>
      </c>
      <c r="DH63" s="129" t="s">
        <v>160</v>
      </c>
      <c r="DI63" s="131">
        <v>20</v>
      </c>
      <c r="DJ63" s="131">
        <v>20</v>
      </c>
      <c r="DK63" s="131">
        <v>100</v>
      </c>
      <c r="DL63" s="131" t="s">
        <v>196</v>
      </c>
    </row>
    <row r="64" spans="1:116" ht="9.75" customHeight="1" x14ac:dyDescent="0.2">
      <c r="A64" s="397"/>
      <c r="B64" s="361"/>
      <c r="C64" s="394"/>
      <c r="D64" s="265"/>
      <c r="E64" s="214" t="s">
        <v>108</v>
      </c>
      <c r="F64" s="131" t="s">
        <v>184</v>
      </c>
      <c r="G64" s="172" t="s">
        <v>162</v>
      </c>
      <c r="H64" s="129" t="s">
        <v>160</v>
      </c>
      <c r="I64" s="131">
        <v>20</v>
      </c>
      <c r="J64" s="131">
        <v>20</v>
      </c>
      <c r="K64" s="131">
        <v>100</v>
      </c>
      <c r="L64" s="131" t="s">
        <v>196</v>
      </c>
      <c r="N64" s="397"/>
      <c r="O64" s="361"/>
      <c r="P64" s="394"/>
      <c r="Q64" s="265"/>
      <c r="R64" s="173" t="s">
        <v>108</v>
      </c>
      <c r="S64" s="131" t="s">
        <v>184</v>
      </c>
      <c r="T64" s="172" t="s">
        <v>162</v>
      </c>
      <c r="U64" s="129" t="s">
        <v>160</v>
      </c>
      <c r="V64" s="131">
        <v>20</v>
      </c>
      <c r="W64" s="131">
        <v>20</v>
      </c>
      <c r="X64" s="131">
        <v>100</v>
      </c>
      <c r="Y64" s="131" t="s">
        <v>196</v>
      </c>
      <c r="AA64" s="397"/>
      <c r="AB64" s="361"/>
      <c r="AC64" s="394"/>
      <c r="AD64" s="265"/>
      <c r="AE64" s="173" t="s">
        <v>108</v>
      </c>
      <c r="AF64" s="131" t="s">
        <v>184</v>
      </c>
      <c r="AG64" s="172" t="s">
        <v>162</v>
      </c>
      <c r="AH64" s="129" t="s">
        <v>160</v>
      </c>
      <c r="AI64" s="131">
        <v>20</v>
      </c>
      <c r="AJ64" s="131">
        <v>20</v>
      </c>
      <c r="AK64" s="131">
        <v>100</v>
      </c>
      <c r="AL64" s="131" t="s">
        <v>196</v>
      </c>
      <c r="AN64" s="397"/>
      <c r="AO64" s="361"/>
      <c r="AP64" s="394"/>
      <c r="AQ64" s="265"/>
      <c r="AR64" s="173" t="s">
        <v>108</v>
      </c>
      <c r="AS64" s="131" t="s">
        <v>184</v>
      </c>
      <c r="AT64" s="172" t="s">
        <v>162</v>
      </c>
      <c r="AU64" s="129" t="s">
        <v>160</v>
      </c>
      <c r="AV64" s="131">
        <v>20</v>
      </c>
      <c r="AW64" s="131">
        <v>20</v>
      </c>
      <c r="AX64" s="131">
        <v>100</v>
      </c>
      <c r="AY64" s="131" t="s">
        <v>196</v>
      </c>
      <c r="BA64" s="397"/>
      <c r="BB64" s="361"/>
      <c r="BC64" s="394"/>
      <c r="BD64" s="265"/>
      <c r="BE64" s="173" t="s">
        <v>108</v>
      </c>
      <c r="BF64" s="131" t="s">
        <v>184</v>
      </c>
      <c r="BG64" s="172" t="s">
        <v>162</v>
      </c>
      <c r="BH64" s="129" t="s">
        <v>160</v>
      </c>
      <c r="BI64" s="131">
        <v>20</v>
      </c>
      <c r="BJ64" s="131">
        <v>20</v>
      </c>
      <c r="BK64" s="131">
        <v>100</v>
      </c>
      <c r="BL64" s="131" t="s">
        <v>196</v>
      </c>
      <c r="BN64" s="397"/>
      <c r="BO64" s="361"/>
      <c r="BP64" s="394"/>
      <c r="BQ64" s="265"/>
      <c r="BR64" s="173" t="s">
        <v>108</v>
      </c>
      <c r="BS64" s="131" t="s">
        <v>184</v>
      </c>
      <c r="BT64" s="172" t="s">
        <v>162</v>
      </c>
      <c r="BU64" s="129" t="s">
        <v>160</v>
      </c>
      <c r="BV64" s="131">
        <v>20</v>
      </c>
      <c r="BW64" s="131">
        <v>20</v>
      </c>
      <c r="BX64" s="131">
        <v>100</v>
      </c>
      <c r="BY64" s="131" t="s">
        <v>196</v>
      </c>
      <c r="CA64" s="397"/>
      <c r="CB64" s="361"/>
      <c r="CC64" s="394"/>
      <c r="CD64" s="265"/>
      <c r="CE64" s="173" t="s">
        <v>108</v>
      </c>
      <c r="CF64" s="131" t="s">
        <v>184</v>
      </c>
      <c r="CG64" s="172" t="s">
        <v>162</v>
      </c>
      <c r="CH64" s="129" t="s">
        <v>160</v>
      </c>
      <c r="CI64" s="131">
        <v>20</v>
      </c>
      <c r="CJ64" s="131">
        <v>20</v>
      </c>
      <c r="CK64" s="131">
        <v>100</v>
      </c>
      <c r="CL64" s="131" t="s">
        <v>196</v>
      </c>
      <c r="CN64" s="397"/>
      <c r="CO64" s="361"/>
      <c r="CP64" s="394"/>
      <c r="CQ64" s="265"/>
      <c r="CR64" s="173" t="s">
        <v>108</v>
      </c>
      <c r="CS64" s="131" t="s">
        <v>184</v>
      </c>
      <c r="CT64" s="172" t="s">
        <v>162</v>
      </c>
      <c r="CU64" s="129" t="s">
        <v>160</v>
      </c>
      <c r="CV64" s="131">
        <v>20</v>
      </c>
      <c r="CW64" s="131">
        <v>20</v>
      </c>
      <c r="CX64" s="131">
        <v>100</v>
      </c>
      <c r="CY64" s="131" t="s">
        <v>196</v>
      </c>
      <c r="DA64" s="397"/>
      <c r="DB64" s="361"/>
      <c r="DC64" s="394"/>
      <c r="DD64" s="265"/>
      <c r="DE64" s="173" t="s">
        <v>108</v>
      </c>
      <c r="DF64" s="131" t="s">
        <v>184</v>
      </c>
      <c r="DG64" s="172" t="s">
        <v>162</v>
      </c>
      <c r="DH64" s="129" t="s">
        <v>160</v>
      </c>
      <c r="DI64" s="131">
        <v>20</v>
      </c>
      <c r="DJ64" s="131">
        <v>20</v>
      </c>
      <c r="DK64" s="131">
        <v>100</v>
      </c>
      <c r="DL64" s="131" t="s">
        <v>196</v>
      </c>
    </row>
    <row r="65" spans="1:116" ht="9.75" customHeight="1" x14ac:dyDescent="0.2">
      <c r="A65" s="397"/>
      <c r="B65" s="361"/>
      <c r="C65" s="394"/>
      <c r="D65" s="265"/>
      <c r="E65" s="214" t="s">
        <v>109</v>
      </c>
      <c r="F65" s="131" t="s">
        <v>184</v>
      </c>
      <c r="G65" s="172" t="s">
        <v>162</v>
      </c>
      <c r="H65" s="129" t="s">
        <v>160</v>
      </c>
      <c r="I65" s="131">
        <v>20</v>
      </c>
      <c r="J65" s="131">
        <v>20</v>
      </c>
      <c r="K65" s="131">
        <v>100</v>
      </c>
      <c r="L65" s="131" t="s">
        <v>196</v>
      </c>
      <c r="N65" s="397"/>
      <c r="O65" s="361"/>
      <c r="P65" s="394"/>
      <c r="Q65" s="265"/>
      <c r="R65" s="173" t="s">
        <v>109</v>
      </c>
      <c r="S65" s="131" t="s">
        <v>184</v>
      </c>
      <c r="T65" s="172" t="s">
        <v>162</v>
      </c>
      <c r="U65" s="129" t="s">
        <v>160</v>
      </c>
      <c r="V65" s="131">
        <v>20</v>
      </c>
      <c r="W65" s="131">
        <v>20</v>
      </c>
      <c r="X65" s="131">
        <v>100</v>
      </c>
      <c r="Y65" s="131" t="s">
        <v>196</v>
      </c>
      <c r="AA65" s="397"/>
      <c r="AB65" s="361"/>
      <c r="AC65" s="394"/>
      <c r="AD65" s="265"/>
      <c r="AE65" s="173" t="s">
        <v>109</v>
      </c>
      <c r="AF65" s="131" t="s">
        <v>184</v>
      </c>
      <c r="AG65" s="172" t="s">
        <v>162</v>
      </c>
      <c r="AH65" s="129" t="s">
        <v>160</v>
      </c>
      <c r="AI65" s="131">
        <v>20</v>
      </c>
      <c r="AJ65" s="131">
        <v>20</v>
      </c>
      <c r="AK65" s="131">
        <v>100</v>
      </c>
      <c r="AL65" s="131" t="s">
        <v>196</v>
      </c>
      <c r="AN65" s="397"/>
      <c r="AO65" s="361"/>
      <c r="AP65" s="394"/>
      <c r="AQ65" s="265"/>
      <c r="AR65" s="173" t="s">
        <v>109</v>
      </c>
      <c r="AS65" s="131" t="s">
        <v>184</v>
      </c>
      <c r="AT65" s="172" t="s">
        <v>162</v>
      </c>
      <c r="AU65" s="129" t="s">
        <v>160</v>
      </c>
      <c r="AV65" s="131">
        <v>20</v>
      </c>
      <c r="AW65" s="131">
        <v>20</v>
      </c>
      <c r="AX65" s="131">
        <v>100</v>
      </c>
      <c r="AY65" s="131" t="s">
        <v>196</v>
      </c>
      <c r="BA65" s="397"/>
      <c r="BB65" s="361"/>
      <c r="BC65" s="394"/>
      <c r="BD65" s="265"/>
      <c r="BE65" s="173" t="s">
        <v>109</v>
      </c>
      <c r="BF65" s="131" t="s">
        <v>184</v>
      </c>
      <c r="BG65" s="172" t="s">
        <v>162</v>
      </c>
      <c r="BH65" s="129" t="s">
        <v>160</v>
      </c>
      <c r="BI65" s="131">
        <v>20</v>
      </c>
      <c r="BJ65" s="131">
        <v>20</v>
      </c>
      <c r="BK65" s="131">
        <v>100</v>
      </c>
      <c r="BL65" s="131" t="s">
        <v>196</v>
      </c>
      <c r="BN65" s="397"/>
      <c r="BO65" s="361"/>
      <c r="BP65" s="394"/>
      <c r="BQ65" s="265"/>
      <c r="BR65" s="173" t="s">
        <v>109</v>
      </c>
      <c r="BS65" s="131" t="s">
        <v>184</v>
      </c>
      <c r="BT65" s="172" t="s">
        <v>162</v>
      </c>
      <c r="BU65" s="129" t="s">
        <v>160</v>
      </c>
      <c r="BV65" s="131">
        <v>20</v>
      </c>
      <c r="BW65" s="131">
        <v>20</v>
      </c>
      <c r="BX65" s="131">
        <v>100</v>
      </c>
      <c r="BY65" s="131" t="s">
        <v>196</v>
      </c>
      <c r="CA65" s="397"/>
      <c r="CB65" s="361"/>
      <c r="CC65" s="394"/>
      <c r="CD65" s="265"/>
      <c r="CE65" s="173" t="s">
        <v>109</v>
      </c>
      <c r="CF65" s="131" t="s">
        <v>184</v>
      </c>
      <c r="CG65" s="172" t="s">
        <v>162</v>
      </c>
      <c r="CH65" s="129" t="s">
        <v>160</v>
      </c>
      <c r="CI65" s="131">
        <v>20</v>
      </c>
      <c r="CJ65" s="131">
        <v>20</v>
      </c>
      <c r="CK65" s="131">
        <v>100</v>
      </c>
      <c r="CL65" s="131" t="s">
        <v>196</v>
      </c>
      <c r="CN65" s="397"/>
      <c r="CO65" s="361"/>
      <c r="CP65" s="394"/>
      <c r="CQ65" s="265"/>
      <c r="CR65" s="173" t="s">
        <v>109</v>
      </c>
      <c r="CS65" s="131" t="s">
        <v>184</v>
      </c>
      <c r="CT65" s="172" t="s">
        <v>162</v>
      </c>
      <c r="CU65" s="129" t="s">
        <v>160</v>
      </c>
      <c r="CV65" s="131">
        <v>20</v>
      </c>
      <c r="CW65" s="131">
        <v>20</v>
      </c>
      <c r="CX65" s="131">
        <v>100</v>
      </c>
      <c r="CY65" s="131" t="s">
        <v>196</v>
      </c>
      <c r="DA65" s="397"/>
      <c r="DB65" s="361"/>
      <c r="DC65" s="394"/>
      <c r="DD65" s="265"/>
      <c r="DE65" s="173" t="s">
        <v>109</v>
      </c>
      <c r="DF65" s="131" t="s">
        <v>184</v>
      </c>
      <c r="DG65" s="172" t="s">
        <v>162</v>
      </c>
      <c r="DH65" s="129" t="s">
        <v>160</v>
      </c>
      <c r="DI65" s="131">
        <v>20</v>
      </c>
      <c r="DJ65" s="131">
        <v>20</v>
      </c>
      <c r="DK65" s="131">
        <v>100</v>
      </c>
      <c r="DL65" s="131" t="s">
        <v>196</v>
      </c>
    </row>
    <row r="66" spans="1:116" ht="9.75" customHeight="1" x14ac:dyDescent="0.2">
      <c r="A66" s="397"/>
      <c r="B66" s="361"/>
      <c r="C66" s="394"/>
      <c r="D66" s="265"/>
      <c r="E66" s="214" t="s">
        <v>200</v>
      </c>
      <c r="F66" s="131" t="s">
        <v>184</v>
      </c>
      <c r="G66" s="172" t="s">
        <v>162</v>
      </c>
      <c r="H66" s="129" t="s">
        <v>160</v>
      </c>
      <c r="I66" s="131">
        <v>20</v>
      </c>
      <c r="J66" s="131">
        <v>20</v>
      </c>
      <c r="K66" s="131">
        <v>100</v>
      </c>
      <c r="L66" s="131" t="s">
        <v>196</v>
      </c>
      <c r="N66" s="397"/>
      <c r="O66" s="361"/>
      <c r="P66" s="394"/>
      <c r="Q66" s="265"/>
      <c r="R66" s="173" t="s">
        <v>200</v>
      </c>
      <c r="S66" s="131" t="s">
        <v>184</v>
      </c>
      <c r="T66" s="172" t="s">
        <v>162</v>
      </c>
      <c r="U66" s="129" t="s">
        <v>160</v>
      </c>
      <c r="V66" s="131">
        <v>20</v>
      </c>
      <c r="W66" s="131">
        <v>20</v>
      </c>
      <c r="X66" s="131">
        <v>100</v>
      </c>
      <c r="Y66" s="131" t="s">
        <v>196</v>
      </c>
      <c r="AA66" s="397"/>
      <c r="AB66" s="361"/>
      <c r="AC66" s="394"/>
      <c r="AD66" s="265"/>
      <c r="AE66" s="173" t="s">
        <v>200</v>
      </c>
      <c r="AF66" s="131" t="s">
        <v>184</v>
      </c>
      <c r="AG66" s="172" t="s">
        <v>162</v>
      </c>
      <c r="AH66" s="129" t="s">
        <v>160</v>
      </c>
      <c r="AI66" s="131">
        <v>20</v>
      </c>
      <c r="AJ66" s="131">
        <v>20</v>
      </c>
      <c r="AK66" s="131">
        <v>100</v>
      </c>
      <c r="AL66" s="131" t="s">
        <v>196</v>
      </c>
      <c r="AN66" s="397"/>
      <c r="AO66" s="361"/>
      <c r="AP66" s="394"/>
      <c r="AQ66" s="265"/>
      <c r="AR66" s="173" t="s">
        <v>200</v>
      </c>
      <c r="AS66" s="131" t="s">
        <v>184</v>
      </c>
      <c r="AT66" s="172" t="s">
        <v>162</v>
      </c>
      <c r="AU66" s="129" t="s">
        <v>160</v>
      </c>
      <c r="AV66" s="131">
        <v>20</v>
      </c>
      <c r="AW66" s="131">
        <v>20</v>
      </c>
      <c r="AX66" s="131">
        <v>100</v>
      </c>
      <c r="AY66" s="131" t="s">
        <v>196</v>
      </c>
      <c r="BA66" s="397"/>
      <c r="BB66" s="361"/>
      <c r="BC66" s="394"/>
      <c r="BD66" s="265"/>
      <c r="BE66" s="173" t="s">
        <v>200</v>
      </c>
      <c r="BF66" s="131" t="s">
        <v>184</v>
      </c>
      <c r="BG66" s="172" t="s">
        <v>162</v>
      </c>
      <c r="BH66" s="129" t="s">
        <v>160</v>
      </c>
      <c r="BI66" s="131">
        <v>20</v>
      </c>
      <c r="BJ66" s="131">
        <v>20</v>
      </c>
      <c r="BK66" s="131">
        <v>100</v>
      </c>
      <c r="BL66" s="131" t="s">
        <v>196</v>
      </c>
      <c r="BN66" s="397"/>
      <c r="BO66" s="361"/>
      <c r="BP66" s="394"/>
      <c r="BQ66" s="265"/>
      <c r="BR66" s="173" t="s">
        <v>200</v>
      </c>
      <c r="BS66" s="131" t="s">
        <v>184</v>
      </c>
      <c r="BT66" s="172" t="s">
        <v>162</v>
      </c>
      <c r="BU66" s="129" t="s">
        <v>160</v>
      </c>
      <c r="BV66" s="131">
        <v>20</v>
      </c>
      <c r="BW66" s="131">
        <v>20</v>
      </c>
      <c r="BX66" s="131">
        <v>100</v>
      </c>
      <c r="BY66" s="131" t="s">
        <v>196</v>
      </c>
      <c r="CA66" s="397"/>
      <c r="CB66" s="361"/>
      <c r="CC66" s="394"/>
      <c r="CD66" s="265"/>
      <c r="CE66" s="173" t="s">
        <v>200</v>
      </c>
      <c r="CF66" s="131" t="s">
        <v>184</v>
      </c>
      <c r="CG66" s="172" t="s">
        <v>162</v>
      </c>
      <c r="CH66" s="129" t="s">
        <v>160</v>
      </c>
      <c r="CI66" s="131">
        <v>20</v>
      </c>
      <c r="CJ66" s="131">
        <v>20</v>
      </c>
      <c r="CK66" s="131">
        <v>100</v>
      </c>
      <c r="CL66" s="131" t="s">
        <v>196</v>
      </c>
      <c r="CN66" s="397"/>
      <c r="CO66" s="361"/>
      <c r="CP66" s="394"/>
      <c r="CQ66" s="265"/>
      <c r="CR66" s="173" t="s">
        <v>200</v>
      </c>
      <c r="CS66" s="131" t="s">
        <v>184</v>
      </c>
      <c r="CT66" s="172" t="s">
        <v>162</v>
      </c>
      <c r="CU66" s="129" t="s">
        <v>160</v>
      </c>
      <c r="CV66" s="131">
        <v>20</v>
      </c>
      <c r="CW66" s="131">
        <v>20</v>
      </c>
      <c r="CX66" s="131">
        <v>100</v>
      </c>
      <c r="CY66" s="131" t="s">
        <v>196</v>
      </c>
      <c r="DA66" s="397"/>
      <c r="DB66" s="361"/>
      <c r="DC66" s="394"/>
      <c r="DD66" s="265"/>
      <c r="DE66" s="173" t="s">
        <v>200</v>
      </c>
      <c r="DF66" s="131" t="s">
        <v>184</v>
      </c>
      <c r="DG66" s="172" t="s">
        <v>162</v>
      </c>
      <c r="DH66" s="129" t="s">
        <v>160</v>
      </c>
      <c r="DI66" s="131">
        <v>20</v>
      </c>
      <c r="DJ66" s="131">
        <v>20</v>
      </c>
      <c r="DK66" s="131">
        <v>100</v>
      </c>
      <c r="DL66" s="131" t="s">
        <v>196</v>
      </c>
    </row>
    <row r="67" spans="1:116" ht="9.75" customHeight="1" x14ac:dyDescent="0.2">
      <c r="A67" s="397"/>
      <c r="B67" s="361"/>
      <c r="C67" s="394"/>
      <c r="D67" s="265">
        <f>(Q67+AD67+AQ67+BD67+BQ67+CD67+CQ67+DD67)</f>
        <v>15</v>
      </c>
      <c r="E67" s="214" t="s">
        <v>110</v>
      </c>
      <c r="F67" s="131" t="s">
        <v>184</v>
      </c>
      <c r="G67" s="172" t="s">
        <v>162</v>
      </c>
      <c r="H67" s="129" t="s">
        <v>160</v>
      </c>
      <c r="I67" s="131">
        <v>20</v>
      </c>
      <c r="J67" s="131">
        <v>20</v>
      </c>
      <c r="K67" s="131">
        <v>100</v>
      </c>
      <c r="L67" s="131" t="s">
        <v>196</v>
      </c>
      <c r="N67" s="397"/>
      <c r="O67" s="361"/>
      <c r="P67" s="394"/>
      <c r="Q67" s="265">
        <v>7</v>
      </c>
      <c r="R67" s="173" t="s">
        <v>110</v>
      </c>
      <c r="S67" s="131" t="s">
        <v>184</v>
      </c>
      <c r="T67" s="172" t="s">
        <v>162</v>
      </c>
      <c r="U67" s="129" t="s">
        <v>160</v>
      </c>
      <c r="V67" s="131">
        <v>20</v>
      </c>
      <c r="W67" s="131">
        <v>20</v>
      </c>
      <c r="X67" s="131">
        <v>100</v>
      </c>
      <c r="Y67" s="131" t="s">
        <v>196</v>
      </c>
      <c r="AA67" s="397"/>
      <c r="AB67" s="361"/>
      <c r="AC67" s="394"/>
      <c r="AD67" s="265">
        <v>3</v>
      </c>
      <c r="AE67" s="173" t="s">
        <v>110</v>
      </c>
      <c r="AF67" s="131" t="s">
        <v>184</v>
      </c>
      <c r="AG67" s="172" t="s">
        <v>162</v>
      </c>
      <c r="AH67" s="129" t="s">
        <v>160</v>
      </c>
      <c r="AI67" s="131">
        <v>20</v>
      </c>
      <c r="AJ67" s="131">
        <v>20</v>
      </c>
      <c r="AK67" s="131">
        <v>100</v>
      </c>
      <c r="AL67" s="131" t="s">
        <v>196</v>
      </c>
      <c r="AN67" s="397"/>
      <c r="AO67" s="361"/>
      <c r="AP67" s="394"/>
      <c r="AQ67" s="265">
        <v>2</v>
      </c>
      <c r="AR67" s="173" t="s">
        <v>110</v>
      </c>
      <c r="AS67" s="131" t="s">
        <v>184</v>
      </c>
      <c r="AT67" s="172" t="s">
        <v>162</v>
      </c>
      <c r="AU67" s="129" t="s">
        <v>160</v>
      </c>
      <c r="AV67" s="131">
        <v>20</v>
      </c>
      <c r="AW67" s="131">
        <v>20</v>
      </c>
      <c r="AX67" s="131">
        <v>100</v>
      </c>
      <c r="AY67" s="131" t="s">
        <v>196</v>
      </c>
      <c r="BA67" s="397"/>
      <c r="BB67" s="361"/>
      <c r="BC67" s="394"/>
      <c r="BD67" s="265">
        <v>0</v>
      </c>
      <c r="BE67" s="173" t="s">
        <v>110</v>
      </c>
      <c r="BF67" s="131" t="s">
        <v>184</v>
      </c>
      <c r="BG67" s="172" t="s">
        <v>162</v>
      </c>
      <c r="BH67" s="129" t="s">
        <v>160</v>
      </c>
      <c r="BI67" s="131">
        <v>20</v>
      </c>
      <c r="BJ67" s="131">
        <v>20</v>
      </c>
      <c r="BK67" s="131">
        <v>100</v>
      </c>
      <c r="BL67" s="131" t="s">
        <v>196</v>
      </c>
      <c r="BN67" s="397"/>
      <c r="BO67" s="361"/>
      <c r="BP67" s="394"/>
      <c r="BQ67" s="265">
        <v>1</v>
      </c>
      <c r="BR67" s="173" t="s">
        <v>110</v>
      </c>
      <c r="BS67" s="131" t="s">
        <v>184</v>
      </c>
      <c r="BT67" s="172" t="s">
        <v>162</v>
      </c>
      <c r="BU67" s="129" t="s">
        <v>160</v>
      </c>
      <c r="BV67" s="131">
        <v>20</v>
      </c>
      <c r="BW67" s="131">
        <v>20</v>
      </c>
      <c r="BX67" s="131">
        <v>100</v>
      </c>
      <c r="BY67" s="131" t="s">
        <v>196</v>
      </c>
      <c r="CA67" s="397"/>
      <c r="CB67" s="361"/>
      <c r="CC67" s="394"/>
      <c r="CD67" s="265">
        <v>2</v>
      </c>
      <c r="CE67" s="173" t="s">
        <v>110</v>
      </c>
      <c r="CF67" s="131" t="s">
        <v>184</v>
      </c>
      <c r="CG67" s="172" t="s">
        <v>162</v>
      </c>
      <c r="CH67" s="129" t="s">
        <v>160</v>
      </c>
      <c r="CI67" s="131">
        <v>20</v>
      </c>
      <c r="CJ67" s="131">
        <v>20</v>
      </c>
      <c r="CK67" s="131">
        <v>100</v>
      </c>
      <c r="CL67" s="131" t="s">
        <v>196</v>
      </c>
      <c r="CN67" s="397"/>
      <c r="CO67" s="361"/>
      <c r="CP67" s="394"/>
      <c r="CQ67" s="265">
        <v>0</v>
      </c>
      <c r="CR67" s="173" t="s">
        <v>110</v>
      </c>
      <c r="CS67" s="131" t="s">
        <v>184</v>
      </c>
      <c r="CT67" s="172" t="s">
        <v>162</v>
      </c>
      <c r="CU67" s="129" t="s">
        <v>160</v>
      </c>
      <c r="CV67" s="131">
        <v>20</v>
      </c>
      <c r="CW67" s="131">
        <v>20</v>
      </c>
      <c r="CX67" s="131">
        <v>100</v>
      </c>
      <c r="CY67" s="131" t="s">
        <v>196</v>
      </c>
      <c r="DA67" s="397"/>
      <c r="DB67" s="361"/>
      <c r="DC67" s="394"/>
      <c r="DD67" s="265">
        <v>0</v>
      </c>
      <c r="DE67" s="173" t="s">
        <v>110</v>
      </c>
      <c r="DF67" s="131" t="s">
        <v>184</v>
      </c>
      <c r="DG67" s="172" t="s">
        <v>162</v>
      </c>
      <c r="DH67" s="129" t="s">
        <v>160</v>
      </c>
      <c r="DI67" s="131">
        <v>20</v>
      </c>
      <c r="DJ67" s="131">
        <v>20</v>
      </c>
      <c r="DK67" s="131">
        <v>100</v>
      </c>
      <c r="DL67" s="131" t="s">
        <v>196</v>
      </c>
    </row>
    <row r="68" spans="1:116" ht="9.75" customHeight="1" x14ac:dyDescent="0.2">
      <c r="A68" s="397"/>
      <c r="B68" s="361"/>
      <c r="C68" s="394"/>
      <c r="D68" s="265"/>
      <c r="E68" s="214" t="s">
        <v>111</v>
      </c>
      <c r="F68" s="131" t="s">
        <v>184</v>
      </c>
      <c r="G68" s="172" t="s">
        <v>162</v>
      </c>
      <c r="H68" s="129" t="s">
        <v>160</v>
      </c>
      <c r="I68" s="131">
        <v>20</v>
      </c>
      <c r="J68" s="131">
        <v>20</v>
      </c>
      <c r="K68" s="131">
        <v>100</v>
      </c>
      <c r="L68" s="131" t="s">
        <v>196</v>
      </c>
      <c r="N68" s="397"/>
      <c r="O68" s="361"/>
      <c r="P68" s="394"/>
      <c r="Q68" s="265"/>
      <c r="R68" s="173" t="s">
        <v>111</v>
      </c>
      <c r="S68" s="131" t="s">
        <v>184</v>
      </c>
      <c r="T68" s="172" t="s">
        <v>162</v>
      </c>
      <c r="U68" s="129" t="s">
        <v>160</v>
      </c>
      <c r="V68" s="131">
        <v>20</v>
      </c>
      <c r="W68" s="131">
        <v>20</v>
      </c>
      <c r="X68" s="131">
        <v>100</v>
      </c>
      <c r="Y68" s="131" t="s">
        <v>196</v>
      </c>
      <c r="AA68" s="397"/>
      <c r="AB68" s="361"/>
      <c r="AC68" s="394"/>
      <c r="AD68" s="265"/>
      <c r="AE68" s="173" t="s">
        <v>111</v>
      </c>
      <c r="AF68" s="131" t="s">
        <v>184</v>
      </c>
      <c r="AG68" s="172" t="s">
        <v>162</v>
      </c>
      <c r="AH68" s="129" t="s">
        <v>160</v>
      </c>
      <c r="AI68" s="131">
        <v>20</v>
      </c>
      <c r="AJ68" s="131">
        <v>20</v>
      </c>
      <c r="AK68" s="131">
        <v>100</v>
      </c>
      <c r="AL68" s="131" t="s">
        <v>196</v>
      </c>
      <c r="AN68" s="397"/>
      <c r="AO68" s="361"/>
      <c r="AP68" s="394"/>
      <c r="AQ68" s="265"/>
      <c r="AR68" s="173" t="s">
        <v>111</v>
      </c>
      <c r="AS68" s="131" t="s">
        <v>184</v>
      </c>
      <c r="AT68" s="172" t="s">
        <v>162</v>
      </c>
      <c r="AU68" s="129" t="s">
        <v>160</v>
      </c>
      <c r="AV68" s="131">
        <v>20</v>
      </c>
      <c r="AW68" s="131">
        <v>20</v>
      </c>
      <c r="AX68" s="131">
        <v>100</v>
      </c>
      <c r="AY68" s="131" t="s">
        <v>196</v>
      </c>
      <c r="BA68" s="397"/>
      <c r="BB68" s="361"/>
      <c r="BC68" s="394"/>
      <c r="BD68" s="265"/>
      <c r="BE68" s="173" t="s">
        <v>111</v>
      </c>
      <c r="BF68" s="131" t="s">
        <v>184</v>
      </c>
      <c r="BG68" s="172" t="s">
        <v>162</v>
      </c>
      <c r="BH68" s="129" t="s">
        <v>160</v>
      </c>
      <c r="BI68" s="131">
        <v>20</v>
      </c>
      <c r="BJ68" s="131">
        <v>20</v>
      </c>
      <c r="BK68" s="131">
        <v>100</v>
      </c>
      <c r="BL68" s="131" t="s">
        <v>196</v>
      </c>
      <c r="BN68" s="397"/>
      <c r="BO68" s="361"/>
      <c r="BP68" s="394"/>
      <c r="BQ68" s="265"/>
      <c r="BR68" s="173" t="s">
        <v>111</v>
      </c>
      <c r="BS68" s="131" t="s">
        <v>184</v>
      </c>
      <c r="BT68" s="172" t="s">
        <v>162</v>
      </c>
      <c r="BU68" s="129" t="s">
        <v>160</v>
      </c>
      <c r="BV68" s="131">
        <v>20</v>
      </c>
      <c r="BW68" s="131">
        <v>20</v>
      </c>
      <c r="BX68" s="131">
        <v>100</v>
      </c>
      <c r="BY68" s="131" t="s">
        <v>196</v>
      </c>
      <c r="CA68" s="397"/>
      <c r="CB68" s="361"/>
      <c r="CC68" s="394"/>
      <c r="CD68" s="265"/>
      <c r="CE68" s="173" t="s">
        <v>111</v>
      </c>
      <c r="CF68" s="131" t="s">
        <v>184</v>
      </c>
      <c r="CG68" s="172" t="s">
        <v>162</v>
      </c>
      <c r="CH68" s="129" t="s">
        <v>160</v>
      </c>
      <c r="CI68" s="131">
        <v>20</v>
      </c>
      <c r="CJ68" s="131">
        <v>20</v>
      </c>
      <c r="CK68" s="131">
        <v>100</v>
      </c>
      <c r="CL68" s="131" t="s">
        <v>196</v>
      </c>
      <c r="CN68" s="397"/>
      <c r="CO68" s="361"/>
      <c r="CP68" s="394"/>
      <c r="CQ68" s="265"/>
      <c r="CR68" s="173" t="s">
        <v>111</v>
      </c>
      <c r="CS68" s="131" t="s">
        <v>184</v>
      </c>
      <c r="CT68" s="172" t="s">
        <v>162</v>
      </c>
      <c r="CU68" s="129" t="s">
        <v>160</v>
      </c>
      <c r="CV68" s="131">
        <v>20</v>
      </c>
      <c r="CW68" s="131">
        <v>20</v>
      </c>
      <c r="CX68" s="131">
        <v>100</v>
      </c>
      <c r="CY68" s="131" t="s">
        <v>196</v>
      </c>
      <c r="DA68" s="397"/>
      <c r="DB68" s="361"/>
      <c r="DC68" s="394"/>
      <c r="DD68" s="265"/>
      <c r="DE68" s="173" t="s">
        <v>111</v>
      </c>
      <c r="DF68" s="131" t="s">
        <v>184</v>
      </c>
      <c r="DG68" s="172" t="s">
        <v>162</v>
      </c>
      <c r="DH68" s="129" t="s">
        <v>160</v>
      </c>
      <c r="DI68" s="131">
        <v>20</v>
      </c>
      <c r="DJ68" s="131">
        <v>20</v>
      </c>
      <c r="DK68" s="131">
        <v>100</v>
      </c>
      <c r="DL68" s="131" t="s">
        <v>196</v>
      </c>
    </row>
    <row r="69" spans="1:116" ht="9.75" customHeight="1" x14ac:dyDescent="0.2">
      <c r="A69" s="397"/>
      <c r="B69" s="361"/>
      <c r="C69" s="394"/>
      <c r="D69" s="265"/>
      <c r="E69" s="214" t="s">
        <v>112</v>
      </c>
      <c r="F69" s="131" t="s">
        <v>184</v>
      </c>
      <c r="G69" s="172" t="s">
        <v>162</v>
      </c>
      <c r="H69" s="129" t="s">
        <v>160</v>
      </c>
      <c r="I69" s="131">
        <v>20</v>
      </c>
      <c r="J69" s="131">
        <v>20</v>
      </c>
      <c r="K69" s="131">
        <v>100</v>
      </c>
      <c r="L69" s="131" t="s">
        <v>196</v>
      </c>
      <c r="N69" s="397"/>
      <c r="O69" s="361"/>
      <c r="P69" s="394"/>
      <c r="Q69" s="265"/>
      <c r="R69" s="173" t="s">
        <v>112</v>
      </c>
      <c r="S69" s="131" t="s">
        <v>184</v>
      </c>
      <c r="T69" s="172" t="s">
        <v>162</v>
      </c>
      <c r="U69" s="129" t="s">
        <v>160</v>
      </c>
      <c r="V69" s="131">
        <v>20</v>
      </c>
      <c r="W69" s="131">
        <v>20</v>
      </c>
      <c r="X69" s="131">
        <v>100</v>
      </c>
      <c r="Y69" s="131" t="s">
        <v>196</v>
      </c>
      <c r="AA69" s="397"/>
      <c r="AB69" s="361"/>
      <c r="AC69" s="394"/>
      <c r="AD69" s="265"/>
      <c r="AE69" s="173" t="s">
        <v>112</v>
      </c>
      <c r="AF69" s="131" t="s">
        <v>184</v>
      </c>
      <c r="AG69" s="172" t="s">
        <v>162</v>
      </c>
      <c r="AH69" s="129" t="s">
        <v>160</v>
      </c>
      <c r="AI69" s="131">
        <v>20</v>
      </c>
      <c r="AJ69" s="131">
        <v>20</v>
      </c>
      <c r="AK69" s="131">
        <v>100</v>
      </c>
      <c r="AL69" s="131" t="s">
        <v>196</v>
      </c>
      <c r="AN69" s="397"/>
      <c r="AO69" s="361"/>
      <c r="AP69" s="394"/>
      <c r="AQ69" s="265"/>
      <c r="AR69" s="173" t="s">
        <v>112</v>
      </c>
      <c r="AS69" s="131" t="s">
        <v>184</v>
      </c>
      <c r="AT69" s="172" t="s">
        <v>162</v>
      </c>
      <c r="AU69" s="129" t="s">
        <v>160</v>
      </c>
      <c r="AV69" s="131">
        <v>20</v>
      </c>
      <c r="AW69" s="131">
        <v>20</v>
      </c>
      <c r="AX69" s="131">
        <v>100</v>
      </c>
      <c r="AY69" s="131" t="s">
        <v>196</v>
      </c>
      <c r="BA69" s="397"/>
      <c r="BB69" s="361"/>
      <c r="BC69" s="394"/>
      <c r="BD69" s="265"/>
      <c r="BE69" s="173" t="s">
        <v>112</v>
      </c>
      <c r="BF69" s="131" t="s">
        <v>184</v>
      </c>
      <c r="BG69" s="172" t="s">
        <v>162</v>
      </c>
      <c r="BH69" s="129" t="s">
        <v>160</v>
      </c>
      <c r="BI69" s="131">
        <v>20</v>
      </c>
      <c r="BJ69" s="131">
        <v>20</v>
      </c>
      <c r="BK69" s="131">
        <v>100</v>
      </c>
      <c r="BL69" s="131" t="s">
        <v>196</v>
      </c>
      <c r="BN69" s="397"/>
      <c r="BO69" s="361"/>
      <c r="BP69" s="394"/>
      <c r="BQ69" s="265"/>
      <c r="BR69" s="173" t="s">
        <v>112</v>
      </c>
      <c r="BS69" s="131" t="s">
        <v>184</v>
      </c>
      <c r="BT69" s="172" t="s">
        <v>162</v>
      </c>
      <c r="BU69" s="129" t="s">
        <v>160</v>
      </c>
      <c r="BV69" s="131">
        <v>20</v>
      </c>
      <c r="BW69" s="131">
        <v>20</v>
      </c>
      <c r="BX69" s="131">
        <v>100</v>
      </c>
      <c r="BY69" s="131" t="s">
        <v>196</v>
      </c>
      <c r="CA69" s="397"/>
      <c r="CB69" s="361"/>
      <c r="CC69" s="394"/>
      <c r="CD69" s="265"/>
      <c r="CE69" s="173" t="s">
        <v>112</v>
      </c>
      <c r="CF69" s="131" t="s">
        <v>184</v>
      </c>
      <c r="CG69" s="172" t="s">
        <v>162</v>
      </c>
      <c r="CH69" s="129" t="s">
        <v>160</v>
      </c>
      <c r="CI69" s="131">
        <v>20</v>
      </c>
      <c r="CJ69" s="131">
        <v>20</v>
      </c>
      <c r="CK69" s="131">
        <v>100</v>
      </c>
      <c r="CL69" s="131" t="s">
        <v>196</v>
      </c>
      <c r="CN69" s="397"/>
      <c r="CO69" s="361"/>
      <c r="CP69" s="394"/>
      <c r="CQ69" s="265"/>
      <c r="CR69" s="173" t="s">
        <v>112</v>
      </c>
      <c r="CS69" s="131" t="s">
        <v>184</v>
      </c>
      <c r="CT69" s="172" t="s">
        <v>162</v>
      </c>
      <c r="CU69" s="129" t="s">
        <v>160</v>
      </c>
      <c r="CV69" s="131">
        <v>20</v>
      </c>
      <c r="CW69" s="131">
        <v>20</v>
      </c>
      <c r="CX69" s="131">
        <v>100</v>
      </c>
      <c r="CY69" s="131" t="s">
        <v>196</v>
      </c>
      <c r="DA69" s="397"/>
      <c r="DB69" s="361"/>
      <c r="DC69" s="394"/>
      <c r="DD69" s="265"/>
      <c r="DE69" s="173" t="s">
        <v>112</v>
      </c>
      <c r="DF69" s="131" t="s">
        <v>184</v>
      </c>
      <c r="DG69" s="172" t="s">
        <v>162</v>
      </c>
      <c r="DH69" s="129" t="s">
        <v>160</v>
      </c>
      <c r="DI69" s="131">
        <v>20</v>
      </c>
      <c r="DJ69" s="131">
        <v>20</v>
      </c>
      <c r="DK69" s="131">
        <v>100</v>
      </c>
      <c r="DL69" s="131" t="s">
        <v>196</v>
      </c>
    </row>
    <row r="70" spans="1:116" ht="9.75" customHeight="1" x14ac:dyDescent="0.2">
      <c r="A70" s="397"/>
      <c r="B70" s="361"/>
      <c r="C70" s="394"/>
      <c r="D70" s="265"/>
      <c r="E70" s="214" t="s">
        <v>113</v>
      </c>
      <c r="F70" s="131" t="s">
        <v>184</v>
      </c>
      <c r="G70" s="172" t="s">
        <v>162</v>
      </c>
      <c r="H70" s="129" t="s">
        <v>160</v>
      </c>
      <c r="I70" s="131">
        <v>20</v>
      </c>
      <c r="J70" s="131">
        <v>20</v>
      </c>
      <c r="K70" s="131">
        <v>100</v>
      </c>
      <c r="L70" s="131" t="s">
        <v>196</v>
      </c>
      <c r="N70" s="397"/>
      <c r="O70" s="361"/>
      <c r="P70" s="394"/>
      <c r="Q70" s="265"/>
      <c r="R70" s="173" t="s">
        <v>113</v>
      </c>
      <c r="S70" s="131" t="s">
        <v>184</v>
      </c>
      <c r="T70" s="172" t="s">
        <v>162</v>
      </c>
      <c r="U70" s="129" t="s">
        <v>160</v>
      </c>
      <c r="V70" s="131">
        <v>20</v>
      </c>
      <c r="W70" s="131">
        <v>20</v>
      </c>
      <c r="X70" s="131">
        <v>100</v>
      </c>
      <c r="Y70" s="131" t="s">
        <v>196</v>
      </c>
      <c r="AA70" s="397"/>
      <c r="AB70" s="361"/>
      <c r="AC70" s="394"/>
      <c r="AD70" s="265"/>
      <c r="AE70" s="173" t="s">
        <v>113</v>
      </c>
      <c r="AF70" s="131" t="s">
        <v>184</v>
      </c>
      <c r="AG70" s="172" t="s">
        <v>162</v>
      </c>
      <c r="AH70" s="129" t="s">
        <v>160</v>
      </c>
      <c r="AI70" s="131">
        <v>20</v>
      </c>
      <c r="AJ70" s="131">
        <v>20</v>
      </c>
      <c r="AK70" s="131">
        <v>100</v>
      </c>
      <c r="AL70" s="131" t="s">
        <v>196</v>
      </c>
      <c r="AN70" s="397"/>
      <c r="AO70" s="361"/>
      <c r="AP70" s="394"/>
      <c r="AQ70" s="265"/>
      <c r="AR70" s="173" t="s">
        <v>113</v>
      </c>
      <c r="AS70" s="131" t="s">
        <v>184</v>
      </c>
      <c r="AT70" s="172" t="s">
        <v>162</v>
      </c>
      <c r="AU70" s="129" t="s">
        <v>160</v>
      </c>
      <c r="AV70" s="131">
        <v>20</v>
      </c>
      <c r="AW70" s="131">
        <v>20</v>
      </c>
      <c r="AX70" s="131">
        <v>100</v>
      </c>
      <c r="AY70" s="131" t="s">
        <v>196</v>
      </c>
      <c r="BA70" s="397"/>
      <c r="BB70" s="361"/>
      <c r="BC70" s="394"/>
      <c r="BD70" s="265"/>
      <c r="BE70" s="173" t="s">
        <v>113</v>
      </c>
      <c r="BF70" s="131" t="s">
        <v>184</v>
      </c>
      <c r="BG70" s="172" t="s">
        <v>162</v>
      </c>
      <c r="BH70" s="129" t="s">
        <v>160</v>
      </c>
      <c r="BI70" s="131">
        <v>20</v>
      </c>
      <c r="BJ70" s="131">
        <v>20</v>
      </c>
      <c r="BK70" s="131">
        <v>100</v>
      </c>
      <c r="BL70" s="131" t="s">
        <v>196</v>
      </c>
      <c r="BN70" s="397"/>
      <c r="BO70" s="361"/>
      <c r="BP70" s="394"/>
      <c r="BQ70" s="265"/>
      <c r="BR70" s="173" t="s">
        <v>113</v>
      </c>
      <c r="BS70" s="131" t="s">
        <v>184</v>
      </c>
      <c r="BT70" s="172" t="s">
        <v>162</v>
      </c>
      <c r="BU70" s="129" t="s">
        <v>160</v>
      </c>
      <c r="BV70" s="131">
        <v>20</v>
      </c>
      <c r="BW70" s="131">
        <v>20</v>
      </c>
      <c r="BX70" s="131">
        <v>100</v>
      </c>
      <c r="BY70" s="131" t="s">
        <v>196</v>
      </c>
      <c r="CA70" s="397"/>
      <c r="CB70" s="361"/>
      <c r="CC70" s="394"/>
      <c r="CD70" s="265"/>
      <c r="CE70" s="173" t="s">
        <v>113</v>
      </c>
      <c r="CF70" s="131" t="s">
        <v>184</v>
      </c>
      <c r="CG70" s="172" t="s">
        <v>162</v>
      </c>
      <c r="CH70" s="129" t="s">
        <v>160</v>
      </c>
      <c r="CI70" s="131">
        <v>20</v>
      </c>
      <c r="CJ70" s="131">
        <v>20</v>
      </c>
      <c r="CK70" s="131">
        <v>100</v>
      </c>
      <c r="CL70" s="131" t="s">
        <v>196</v>
      </c>
      <c r="CN70" s="397"/>
      <c r="CO70" s="361"/>
      <c r="CP70" s="394"/>
      <c r="CQ70" s="265"/>
      <c r="CR70" s="173" t="s">
        <v>113</v>
      </c>
      <c r="CS70" s="131" t="s">
        <v>184</v>
      </c>
      <c r="CT70" s="172" t="s">
        <v>162</v>
      </c>
      <c r="CU70" s="129" t="s">
        <v>160</v>
      </c>
      <c r="CV70" s="131">
        <v>20</v>
      </c>
      <c r="CW70" s="131">
        <v>20</v>
      </c>
      <c r="CX70" s="131">
        <v>100</v>
      </c>
      <c r="CY70" s="131" t="s">
        <v>196</v>
      </c>
      <c r="DA70" s="397"/>
      <c r="DB70" s="361"/>
      <c r="DC70" s="394"/>
      <c r="DD70" s="265"/>
      <c r="DE70" s="173" t="s">
        <v>113</v>
      </c>
      <c r="DF70" s="131" t="s">
        <v>184</v>
      </c>
      <c r="DG70" s="172" t="s">
        <v>162</v>
      </c>
      <c r="DH70" s="129" t="s">
        <v>160</v>
      </c>
      <c r="DI70" s="131">
        <v>20</v>
      </c>
      <c r="DJ70" s="131">
        <v>20</v>
      </c>
      <c r="DK70" s="131">
        <v>100</v>
      </c>
      <c r="DL70" s="131" t="s">
        <v>196</v>
      </c>
    </row>
    <row r="71" spans="1:116" ht="9.75" customHeight="1" x14ac:dyDescent="0.2">
      <c r="A71" s="397"/>
      <c r="B71" s="361"/>
      <c r="C71" s="394"/>
      <c r="D71" s="265"/>
      <c r="E71" s="214" t="s">
        <v>114</v>
      </c>
      <c r="F71" s="131" t="s">
        <v>184</v>
      </c>
      <c r="G71" s="172" t="s">
        <v>162</v>
      </c>
      <c r="H71" s="129" t="s">
        <v>160</v>
      </c>
      <c r="I71" s="131">
        <v>20</v>
      </c>
      <c r="J71" s="131">
        <v>20</v>
      </c>
      <c r="K71" s="131">
        <v>100</v>
      </c>
      <c r="L71" s="131" t="s">
        <v>196</v>
      </c>
      <c r="N71" s="397"/>
      <c r="O71" s="361"/>
      <c r="P71" s="394"/>
      <c r="Q71" s="265"/>
      <c r="R71" s="173" t="s">
        <v>114</v>
      </c>
      <c r="S71" s="131" t="s">
        <v>184</v>
      </c>
      <c r="T71" s="172" t="s">
        <v>162</v>
      </c>
      <c r="U71" s="129" t="s">
        <v>160</v>
      </c>
      <c r="V71" s="131">
        <v>20</v>
      </c>
      <c r="W71" s="131">
        <v>20</v>
      </c>
      <c r="X71" s="131">
        <v>100</v>
      </c>
      <c r="Y71" s="131" t="s">
        <v>196</v>
      </c>
      <c r="AA71" s="397"/>
      <c r="AB71" s="361"/>
      <c r="AC71" s="394"/>
      <c r="AD71" s="265"/>
      <c r="AE71" s="173" t="s">
        <v>114</v>
      </c>
      <c r="AF71" s="131" t="s">
        <v>184</v>
      </c>
      <c r="AG71" s="172" t="s">
        <v>162</v>
      </c>
      <c r="AH71" s="129" t="s">
        <v>160</v>
      </c>
      <c r="AI71" s="131">
        <v>20</v>
      </c>
      <c r="AJ71" s="131">
        <v>20</v>
      </c>
      <c r="AK71" s="131">
        <v>100</v>
      </c>
      <c r="AL71" s="131" t="s">
        <v>196</v>
      </c>
      <c r="AN71" s="397"/>
      <c r="AO71" s="361"/>
      <c r="AP71" s="394"/>
      <c r="AQ71" s="265"/>
      <c r="AR71" s="173" t="s">
        <v>114</v>
      </c>
      <c r="AS71" s="131" t="s">
        <v>184</v>
      </c>
      <c r="AT71" s="172" t="s">
        <v>162</v>
      </c>
      <c r="AU71" s="129" t="s">
        <v>160</v>
      </c>
      <c r="AV71" s="131">
        <v>20</v>
      </c>
      <c r="AW71" s="131">
        <v>20</v>
      </c>
      <c r="AX71" s="131">
        <v>100</v>
      </c>
      <c r="AY71" s="131" t="s">
        <v>196</v>
      </c>
      <c r="BA71" s="397"/>
      <c r="BB71" s="361"/>
      <c r="BC71" s="394"/>
      <c r="BD71" s="265"/>
      <c r="BE71" s="173" t="s">
        <v>114</v>
      </c>
      <c r="BF71" s="131" t="s">
        <v>184</v>
      </c>
      <c r="BG71" s="172" t="s">
        <v>162</v>
      </c>
      <c r="BH71" s="129" t="s">
        <v>160</v>
      </c>
      <c r="BI71" s="131">
        <v>20</v>
      </c>
      <c r="BJ71" s="131">
        <v>20</v>
      </c>
      <c r="BK71" s="131">
        <v>100</v>
      </c>
      <c r="BL71" s="131" t="s">
        <v>196</v>
      </c>
      <c r="BN71" s="397"/>
      <c r="BO71" s="361"/>
      <c r="BP71" s="394"/>
      <c r="BQ71" s="265"/>
      <c r="BR71" s="173" t="s">
        <v>114</v>
      </c>
      <c r="BS71" s="131" t="s">
        <v>184</v>
      </c>
      <c r="BT71" s="172" t="s">
        <v>162</v>
      </c>
      <c r="BU71" s="129" t="s">
        <v>160</v>
      </c>
      <c r="BV71" s="131">
        <v>20</v>
      </c>
      <c r="BW71" s="131">
        <v>20</v>
      </c>
      <c r="BX71" s="131">
        <v>100</v>
      </c>
      <c r="BY71" s="131" t="s">
        <v>196</v>
      </c>
      <c r="CA71" s="397"/>
      <c r="CB71" s="361"/>
      <c r="CC71" s="394"/>
      <c r="CD71" s="265"/>
      <c r="CE71" s="173" t="s">
        <v>114</v>
      </c>
      <c r="CF71" s="131" t="s">
        <v>184</v>
      </c>
      <c r="CG71" s="172" t="s">
        <v>162</v>
      </c>
      <c r="CH71" s="129" t="s">
        <v>160</v>
      </c>
      <c r="CI71" s="131">
        <v>20</v>
      </c>
      <c r="CJ71" s="131">
        <v>20</v>
      </c>
      <c r="CK71" s="131">
        <v>100</v>
      </c>
      <c r="CL71" s="131" t="s">
        <v>196</v>
      </c>
      <c r="CN71" s="397"/>
      <c r="CO71" s="361"/>
      <c r="CP71" s="394"/>
      <c r="CQ71" s="265"/>
      <c r="CR71" s="173" t="s">
        <v>114</v>
      </c>
      <c r="CS71" s="131" t="s">
        <v>184</v>
      </c>
      <c r="CT71" s="172" t="s">
        <v>162</v>
      </c>
      <c r="CU71" s="129" t="s">
        <v>160</v>
      </c>
      <c r="CV71" s="131">
        <v>20</v>
      </c>
      <c r="CW71" s="131">
        <v>20</v>
      </c>
      <c r="CX71" s="131">
        <v>100</v>
      </c>
      <c r="CY71" s="131" t="s">
        <v>196</v>
      </c>
      <c r="DA71" s="397"/>
      <c r="DB71" s="361"/>
      <c r="DC71" s="394"/>
      <c r="DD71" s="265"/>
      <c r="DE71" s="173" t="s">
        <v>114</v>
      </c>
      <c r="DF71" s="131" t="s">
        <v>184</v>
      </c>
      <c r="DG71" s="172" t="s">
        <v>162</v>
      </c>
      <c r="DH71" s="129" t="s">
        <v>160</v>
      </c>
      <c r="DI71" s="131">
        <v>20</v>
      </c>
      <c r="DJ71" s="131">
        <v>20</v>
      </c>
      <c r="DK71" s="131">
        <v>100</v>
      </c>
      <c r="DL71" s="131" t="s">
        <v>196</v>
      </c>
    </row>
    <row r="72" spans="1:116" ht="9.75" customHeight="1" x14ac:dyDescent="0.2">
      <c r="A72" s="397"/>
      <c r="B72" s="361"/>
      <c r="C72" s="394"/>
      <c r="D72" s="265"/>
      <c r="E72" s="214" t="s">
        <v>115</v>
      </c>
      <c r="F72" s="131" t="s">
        <v>184</v>
      </c>
      <c r="G72" s="172" t="s">
        <v>162</v>
      </c>
      <c r="H72" s="129" t="s">
        <v>160</v>
      </c>
      <c r="I72" s="131">
        <v>10</v>
      </c>
      <c r="J72" s="131">
        <v>5</v>
      </c>
      <c r="K72" s="131">
        <v>100</v>
      </c>
      <c r="L72" s="131" t="s">
        <v>196</v>
      </c>
      <c r="N72" s="397"/>
      <c r="O72" s="361"/>
      <c r="P72" s="394"/>
      <c r="Q72" s="265"/>
      <c r="R72" s="173" t="s">
        <v>115</v>
      </c>
      <c r="S72" s="131" t="s">
        <v>184</v>
      </c>
      <c r="T72" s="172" t="s">
        <v>162</v>
      </c>
      <c r="U72" s="129" t="s">
        <v>160</v>
      </c>
      <c r="V72" s="131">
        <v>10</v>
      </c>
      <c r="W72" s="131">
        <v>5</v>
      </c>
      <c r="X72" s="131">
        <v>100</v>
      </c>
      <c r="Y72" s="131" t="s">
        <v>196</v>
      </c>
      <c r="AA72" s="397"/>
      <c r="AB72" s="361"/>
      <c r="AC72" s="394"/>
      <c r="AD72" s="265"/>
      <c r="AE72" s="173" t="s">
        <v>115</v>
      </c>
      <c r="AF72" s="131" t="s">
        <v>184</v>
      </c>
      <c r="AG72" s="172" t="s">
        <v>162</v>
      </c>
      <c r="AH72" s="129" t="s">
        <v>160</v>
      </c>
      <c r="AI72" s="131">
        <v>10</v>
      </c>
      <c r="AJ72" s="131">
        <v>5</v>
      </c>
      <c r="AK72" s="131">
        <v>100</v>
      </c>
      <c r="AL72" s="131" t="s">
        <v>196</v>
      </c>
      <c r="AN72" s="397"/>
      <c r="AO72" s="361"/>
      <c r="AP72" s="394"/>
      <c r="AQ72" s="265"/>
      <c r="AR72" s="173" t="s">
        <v>115</v>
      </c>
      <c r="AS72" s="131" t="s">
        <v>184</v>
      </c>
      <c r="AT72" s="172" t="s">
        <v>162</v>
      </c>
      <c r="AU72" s="129" t="s">
        <v>160</v>
      </c>
      <c r="AV72" s="131">
        <v>10</v>
      </c>
      <c r="AW72" s="131">
        <v>5</v>
      </c>
      <c r="AX72" s="131">
        <v>100</v>
      </c>
      <c r="AY72" s="131" t="s">
        <v>196</v>
      </c>
      <c r="BA72" s="397"/>
      <c r="BB72" s="361"/>
      <c r="BC72" s="394"/>
      <c r="BD72" s="265"/>
      <c r="BE72" s="173" t="s">
        <v>115</v>
      </c>
      <c r="BF72" s="131" t="s">
        <v>184</v>
      </c>
      <c r="BG72" s="172" t="s">
        <v>162</v>
      </c>
      <c r="BH72" s="129" t="s">
        <v>160</v>
      </c>
      <c r="BI72" s="131">
        <v>10</v>
      </c>
      <c r="BJ72" s="131">
        <v>5</v>
      </c>
      <c r="BK72" s="131">
        <v>100</v>
      </c>
      <c r="BL72" s="131" t="s">
        <v>196</v>
      </c>
      <c r="BN72" s="397"/>
      <c r="BO72" s="361"/>
      <c r="BP72" s="394"/>
      <c r="BQ72" s="265"/>
      <c r="BR72" s="173" t="s">
        <v>115</v>
      </c>
      <c r="BS72" s="131" t="s">
        <v>184</v>
      </c>
      <c r="BT72" s="172" t="s">
        <v>162</v>
      </c>
      <c r="BU72" s="129" t="s">
        <v>160</v>
      </c>
      <c r="BV72" s="131">
        <v>10</v>
      </c>
      <c r="BW72" s="131">
        <v>5</v>
      </c>
      <c r="BX72" s="131">
        <v>100</v>
      </c>
      <c r="BY72" s="131" t="s">
        <v>196</v>
      </c>
      <c r="CA72" s="397"/>
      <c r="CB72" s="361"/>
      <c r="CC72" s="394"/>
      <c r="CD72" s="265"/>
      <c r="CE72" s="173" t="s">
        <v>115</v>
      </c>
      <c r="CF72" s="131" t="s">
        <v>184</v>
      </c>
      <c r="CG72" s="172" t="s">
        <v>162</v>
      </c>
      <c r="CH72" s="129" t="s">
        <v>160</v>
      </c>
      <c r="CI72" s="131">
        <v>10</v>
      </c>
      <c r="CJ72" s="131">
        <v>5</v>
      </c>
      <c r="CK72" s="131">
        <v>100</v>
      </c>
      <c r="CL72" s="131" t="s">
        <v>196</v>
      </c>
      <c r="CN72" s="397"/>
      <c r="CO72" s="361"/>
      <c r="CP72" s="394"/>
      <c r="CQ72" s="265"/>
      <c r="CR72" s="173" t="s">
        <v>115</v>
      </c>
      <c r="CS72" s="131" t="s">
        <v>184</v>
      </c>
      <c r="CT72" s="172" t="s">
        <v>162</v>
      </c>
      <c r="CU72" s="129" t="s">
        <v>160</v>
      </c>
      <c r="CV72" s="131">
        <v>10</v>
      </c>
      <c r="CW72" s="131">
        <v>5</v>
      </c>
      <c r="CX72" s="131">
        <v>100</v>
      </c>
      <c r="CY72" s="131" t="s">
        <v>196</v>
      </c>
      <c r="DA72" s="397"/>
      <c r="DB72" s="361"/>
      <c r="DC72" s="394"/>
      <c r="DD72" s="265"/>
      <c r="DE72" s="173" t="s">
        <v>115</v>
      </c>
      <c r="DF72" s="131" t="s">
        <v>184</v>
      </c>
      <c r="DG72" s="172" t="s">
        <v>162</v>
      </c>
      <c r="DH72" s="129" t="s">
        <v>160</v>
      </c>
      <c r="DI72" s="131">
        <v>10</v>
      </c>
      <c r="DJ72" s="131">
        <v>5</v>
      </c>
      <c r="DK72" s="131">
        <v>100</v>
      </c>
      <c r="DL72" s="131" t="s">
        <v>196</v>
      </c>
    </row>
    <row r="73" spans="1:116" ht="9.75" customHeight="1" x14ac:dyDescent="0.2">
      <c r="A73" s="397"/>
      <c r="B73" s="361"/>
      <c r="C73" s="394"/>
      <c r="D73" s="265"/>
      <c r="E73" s="214" t="s">
        <v>116</v>
      </c>
      <c r="F73" s="131" t="s">
        <v>184</v>
      </c>
      <c r="G73" s="172" t="s">
        <v>162</v>
      </c>
      <c r="H73" s="129" t="s">
        <v>160</v>
      </c>
      <c r="I73" s="131">
        <v>200</v>
      </c>
      <c r="J73" s="131">
        <v>100</v>
      </c>
      <c r="K73" s="131">
        <v>50</v>
      </c>
      <c r="L73" s="131" t="s">
        <v>196</v>
      </c>
      <c r="N73" s="397"/>
      <c r="O73" s="361"/>
      <c r="P73" s="394"/>
      <c r="Q73" s="265"/>
      <c r="R73" s="173" t="s">
        <v>116</v>
      </c>
      <c r="S73" s="131" t="s">
        <v>184</v>
      </c>
      <c r="T73" s="172" t="s">
        <v>162</v>
      </c>
      <c r="U73" s="129" t="s">
        <v>160</v>
      </c>
      <c r="V73" s="131">
        <v>200</v>
      </c>
      <c r="W73" s="131">
        <v>100</v>
      </c>
      <c r="X73" s="131">
        <v>50</v>
      </c>
      <c r="Y73" s="131" t="s">
        <v>196</v>
      </c>
      <c r="AA73" s="397"/>
      <c r="AB73" s="361"/>
      <c r="AC73" s="394"/>
      <c r="AD73" s="265"/>
      <c r="AE73" s="173" t="s">
        <v>116</v>
      </c>
      <c r="AF73" s="131" t="s">
        <v>184</v>
      </c>
      <c r="AG73" s="172" t="s">
        <v>162</v>
      </c>
      <c r="AH73" s="129" t="s">
        <v>160</v>
      </c>
      <c r="AI73" s="131">
        <v>200</v>
      </c>
      <c r="AJ73" s="131">
        <v>100</v>
      </c>
      <c r="AK73" s="131">
        <v>50</v>
      </c>
      <c r="AL73" s="131" t="s">
        <v>196</v>
      </c>
      <c r="AN73" s="397"/>
      <c r="AO73" s="361"/>
      <c r="AP73" s="394"/>
      <c r="AQ73" s="265"/>
      <c r="AR73" s="173" t="s">
        <v>116</v>
      </c>
      <c r="AS73" s="131" t="s">
        <v>184</v>
      </c>
      <c r="AT73" s="172" t="s">
        <v>162</v>
      </c>
      <c r="AU73" s="129" t="s">
        <v>160</v>
      </c>
      <c r="AV73" s="131">
        <v>200</v>
      </c>
      <c r="AW73" s="131">
        <v>100</v>
      </c>
      <c r="AX73" s="131">
        <v>50</v>
      </c>
      <c r="AY73" s="131" t="s">
        <v>196</v>
      </c>
      <c r="BA73" s="397"/>
      <c r="BB73" s="361"/>
      <c r="BC73" s="394"/>
      <c r="BD73" s="265"/>
      <c r="BE73" s="173" t="s">
        <v>116</v>
      </c>
      <c r="BF73" s="131" t="s">
        <v>184</v>
      </c>
      <c r="BG73" s="172" t="s">
        <v>162</v>
      </c>
      <c r="BH73" s="129" t="s">
        <v>160</v>
      </c>
      <c r="BI73" s="131">
        <v>200</v>
      </c>
      <c r="BJ73" s="131">
        <v>100</v>
      </c>
      <c r="BK73" s="131">
        <v>50</v>
      </c>
      <c r="BL73" s="131" t="s">
        <v>196</v>
      </c>
      <c r="BN73" s="397"/>
      <c r="BO73" s="361"/>
      <c r="BP73" s="394"/>
      <c r="BQ73" s="265"/>
      <c r="BR73" s="173" t="s">
        <v>116</v>
      </c>
      <c r="BS73" s="131" t="s">
        <v>184</v>
      </c>
      <c r="BT73" s="172" t="s">
        <v>162</v>
      </c>
      <c r="BU73" s="129" t="s">
        <v>160</v>
      </c>
      <c r="BV73" s="131">
        <v>200</v>
      </c>
      <c r="BW73" s="131">
        <v>100</v>
      </c>
      <c r="BX73" s="131">
        <v>50</v>
      </c>
      <c r="BY73" s="131" t="s">
        <v>196</v>
      </c>
      <c r="CA73" s="397"/>
      <c r="CB73" s="361"/>
      <c r="CC73" s="394"/>
      <c r="CD73" s="265"/>
      <c r="CE73" s="173" t="s">
        <v>116</v>
      </c>
      <c r="CF73" s="131" t="s">
        <v>184</v>
      </c>
      <c r="CG73" s="172" t="s">
        <v>162</v>
      </c>
      <c r="CH73" s="129" t="s">
        <v>160</v>
      </c>
      <c r="CI73" s="131">
        <v>200</v>
      </c>
      <c r="CJ73" s="131">
        <v>100</v>
      </c>
      <c r="CK73" s="131">
        <v>50</v>
      </c>
      <c r="CL73" s="131" t="s">
        <v>196</v>
      </c>
      <c r="CN73" s="397"/>
      <c r="CO73" s="361"/>
      <c r="CP73" s="394"/>
      <c r="CQ73" s="265"/>
      <c r="CR73" s="173" t="s">
        <v>116</v>
      </c>
      <c r="CS73" s="131" t="s">
        <v>184</v>
      </c>
      <c r="CT73" s="172" t="s">
        <v>162</v>
      </c>
      <c r="CU73" s="129" t="s">
        <v>160</v>
      </c>
      <c r="CV73" s="131">
        <v>200</v>
      </c>
      <c r="CW73" s="131">
        <v>100</v>
      </c>
      <c r="CX73" s="131">
        <v>50</v>
      </c>
      <c r="CY73" s="131" t="s">
        <v>196</v>
      </c>
      <c r="DA73" s="397"/>
      <c r="DB73" s="361"/>
      <c r="DC73" s="394"/>
      <c r="DD73" s="265"/>
      <c r="DE73" s="173" t="s">
        <v>116</v>
      </c>
      <c r="DF73" s="131" t="s">
        <v>184</v>
      </c>
      <c r="DG73" s="172" t="s">
        <v>162</v>
      </c>
      <c r="DH73" s="129" t="s">
        <v>160</v>
      </c>
      <c r="DI73" s="131">
        <v>200</v>
      </c>
      <c r="DJ73" s="131">
        <v>100</v>
      </c>
      <c r="DK73" s="131">
        <v>50</v>
      </c>
      <c r="DL73" s="131" t="s">
        <v>196</v>
      </c>
    </row>
    <row r="74" spans="1:116" ht="9.75" customHeight="1" x14ac:dyDescent="0.2">
      <c r="A74" s="397"/>
      <c r="B74" s="361"/>
      <c r="C74" s="394"/>
      <c r="D74" s="265"/>
      <c r="E74" s="214" t="s">
        <v>117</v>
      </c>
      <c r="F74" s="131" t="s">
        <v>184</v>
      </c>
      <c r="G74" s="172" t="s">
        <v>162</v>
      </c>
      <c r="H74" s="129" t="s">
        <v>160</v>
      </c>
      <c r="I74" s="131">
        <v>300</v>
      </c>
      <c r="J74" s="131">
        <v>150</v>
      </c>
      <c r="K74" s="129" t="s">
        <v>170</v>
      </c>
      <c r="L74" s="131" t="s">
        <v>196</v>
      </c>
      <c r="N74" s="397"/>
      <c r="O74" s="361"/>
      <c r="P74" s="394"/>
      <c r="Q74" s="265"/>
      <c r="R74" s="173" t="s">
        <v>117</v>
      </c>
      <c r="S74" s="131" t="s">
        <v>184</v>
      </c>
      <c r="T74" s="172" t="s">
        <v>162</v>
      </c>
      <c r="U74" s="129" t="s">
        <v>160</v>
      </c>
      <c r="V74" s="131">
        <v>300</v>
      </c>
      <c r="W74" s="131">
        <v>150</v>
      </c>
      <c r="X74" s="129" t="s">
        <v>170</v>
      </c>
      <c r="Y74" s="131" t="s">
        <v>196</v>
      </c>
      <c r="AA74" s="397"/>
      <c r="AB74" s="361"/>
      <c r="AC74" s="394"/>
      <c r="AD74" s="265"/>
      <c r="AE74" s="173" t="s">
        <v>117</v>
      </c>
      <c r="AF74" s="131" t="s">
        <v>184</v>
      </c>
      <c r="AG74" s="172" t="s">
        <v>162</v>
      </c>
      <c r="AH74" s="129" t="s">
        <v>160</v>
      </c>
      <c r="AI74" s="131">
        <v>300</v>
      </c>
      <c r="AJ74" s="131">
        <v>150</v>
      </c>
      <c r="AK74" s="129" t="s">
        <v>170</v>
      </c>
      <c r="AL74" s="131" t="s">
        <v>196</v>
      </c>
      <c r="AN74" s="397"/>
      <c r="AO74" s="361"/>
      <c r="AP74" s="394"/>
      <c r="AQ74" s="265"/>
      <c r="AR74" s="173" t="s">
        <v>117</v>
      </c>
      <c r="AS74" s="131" t="s">
        <v>184</v>
      </c>
      <c r="AT74" s="172" t="s">
        <v>162</v>
      </c>
      <c r="AU74" s="129" t="s">
        <v>160</v>
      </c>
      <c r="AV74" s="131">
        <v>300</v>
      </c>
      <c r="AW74" s="131">
        <v>150</v>
      </c>
      <c r="AX74" s="129" t="s">
        <v>170</v>
      </c>
      <c r="AY74" s="131" t="s">
        <v>196</v>
      </c>
      <c r="BA74" s="397"/>
      <c r="BB74" s="361"/>
      <c r="BC74" s="394"/>
      <c r="BD74" s="265"/>
      <c r="BE74" s="173" t="s">
        <v>117</v>
      </c>
      <c r="BF74" s="131" t="s">
        <v>184</v>
      </c>
      <c r="BG74" s="172" t="s">
        <v>162</v>
      </c>
      <c r="BH74" s="129" t="s">
        <v>160</v>
      </c>
      <c r="BI74" s="131">
        <v>300</v>
      </c>
      <c r="BJ74" s="131">
        <v>150</v>
      </c>
      <c r="BK74" s="129" t="s">
        <v>170</v>
      </c>
      <c r="BL74" s="131" t="s">
        <v>196</v>
      </c>
      <c r="BN74" s="397"/>
      <c r="BO74" s="361"/>
      <c r="BP74" s="394"/>
      <c r="BQ74" s="265"/>
      <c r="BR74" s="173" t="s">
        <v>117</v>
      </c>
      <c r="BS74" s="131" t="s">
        <v>184</v>
      </c>
      <c r="BT74" s="172" t="s">
        <v>162</v>
      </c>
      <c r="BU74" s="129" t="s">
        <v>160</v>
      </c>
      <c r="BV74" s="131">
        <v>300</v>
      </c>
      <c r="BW74" s="131">
        <v>150</v>
      </c>
      <c r="BX74" s="129" t="s">
        <v>170</v>
      </c>
      <c r="BY74" s="131" t="s">
        <v>196</v>
      </c>
      <c r="CA74" s="397"/>
      <c r="CB74" s="361"/>
      <c r="CC74" s="394"/>
      <c r="CD74" s="265"/>
      <c r="CE74" s="173" t="s">
        <v>117</v>
      </c>
      <c r="CF74" s="131" t="s">
        <v>184</v>
      </c>
      <c r="CG74" s="172" t="s">
        <v>162</v>
      </c>
      <c r="CH74" s="129" t="s">
        <v>160</v>
      </c>
      <c r="CI74" s="131">
        <v>300</v>
      </c>
      <c r="CJ74" s="131">
        <v>150</v>
      </c>
      <c r="CK74" s="129" t="s">
        <v>170</v>
      </c>
      <c r="CL74" s="131" t="s">
        <v>196</v>
      </c>
      <c r="CN74" s="397"/>
      <c r="CO74" s="361"/>
      <c r="CP74" s="394"/>
      <c r="CQ74" s="265"/>
      <c r="CR74" s="173" t="s">
        <v>117</v>
      </c>
      <c r="CS74" s="131" t="s">
        <v>184</v>
      </c>
      <c r="CT74" s="172" t="s">
        <v>162</v>
      </c>
      <c r="CU74" s="129" t="s">
        <v>160</v>
      </c>
      <c r="CV74" s="131">
        <v>300</v>
      </c>
      <c r="CW74" s="131">
        <v>150</v>
      </c>
      <c r="CX74" s="129" t="s">
        <v>170</v>
      </c>
      <c r="CY74" s="131" t="s">
        <v>196</v>
      </c>
      <c r="DA74" s="397"/>
      <c r="DB74" s="361"/>
      <c r="DC74" s="394"/>
      <c r="DD74" s="265"/>
      <c r="DE74" s="173" t="s">
        <v>117</v>
      </c>
      <c r="DF74" s="131" t="s">
        <v>184</v>
      </c>
      <c r="DG74" s="172" t="s">
        <v>162</v>
      </c>
      <c r="DH74" s="129" t="s">
        <v>160</v>
      </c>
      <c r="DI74" s="131">
        <v>300</v>
      </c>
      <c r="DJ74" s="131">
        <v>150</v>
      </c>
      <c r="DK74" s="129" t="s">
        <v>170</v>
      </c>
      <c r="DL74" s="131" t="s">
        <v>196</v>
      </c>
    </row>
    <row r="75" spans="1:116" ht="9.75" customHeight="1" x14ac:dyDescent="0.2">
      <c r="A75" s="397"/>
      <c r="B75" s="361"/>
      <c r="C75" s="394"/>
      <c r="D75" s="265"/>
      <c r="E75" s="214" t="s">
        <v>118</v>
      </c>
      <c r="F75" s="131" t="s">
        <v>184</v>
      </c>
      <c r="G75" s="172" t="s">
        <v>162</v>
      </c>
      <c r="H75" s="129" t="s">
        <v>160</v>
      </c>
      <c r="I75" s="131">
        <v>100</v>
      </c>
      <c r="J75" s="131">
        <v>50</v>
      </c>
      <c r="K75" s="131">
        <v>100</v>
      </c>
      <c r="L75" s="131" t="s">
        <v>196</v>
      </c>
      <c r="N75" s="397"/>
      <c r="O75" s="361"/>
      <c r="P75" s="394"/>
      <c r="Q75" s="265"/>
      <c r="R75" s="173" t="s">
        <v>118</v>
      </c>
      <c r="S75" s="131" t="s">
        <v>184</v>
      </c>
      <c r="T75" s="172" t="s">
        <v>162</v>
      </c>
      <c r="U75" s="129" t="s">
        <v>160</v>
      </c>
      <c r="V75" s="131">
        <v>100</v>
      </c>
      <c r="W75" s="131">
        <v>50</v>
      </c>
      <c r="X75" s="131">
        <v>100</v>
      </c>
      <c r="Y75" s="131" t="s">
        <v>196</v>
      </c>
      <c r="AA75" s="397"/>
      <c r="AB75" s="361"/>
      <c r="AC75" s="394"/>
      <c r="AD75" s="265"/>
      <c r="AE75" s="173" t="s">
        <v>118</v>
      </c>
      <c r="AF75" s="131" t="s">
        <v>184</v>
      </c>
      <c r="AG75" s="172" t="s">
        <v>162</v>
      </c>
      <c r="AH75" s="129" t="s">
        <v>160</v>
      </c>
      <c r="AI75" s="131">
        <v>100</v>
      </c>
      <c r="AJ75" s="131">
        <v>50</v>
      </c>
      <c r="AK75" s="131">
        <v>100</v>
      </c>
      <c r="AL75" s="131" t="s">
        <v>196</v>
      </c>
      <c r="AN75" s="397"/>
      <c r="AO75" s="361"/>
      <c r="AP75" s="394"/>
      <c r="AQ75" s="265"/>
      <c r="AR75" s="173" t="s">
        <v>118</v>
      </c>
      <c r="AS75" s="131" t="s">
        <v>184</v>
      </c>
      <c r="AT75" s="172" t="s">
        <v>162</v>
      </c>
      <c r="AU75" s="129" t="s">
        <v>160</v>
      </c>
      <c r="AV75" s="131">
        <v>100</v>
      </c>
      <c r="AW75" s="131">
        <v>50</v>
      </c>
      <c r="AX75" s="131">
        <v>100</v>
      </c>
      <c r="AY75" s="131" t="s">
        <v>196</v>
      </c>
      <c r="BA75" s="397"/>
      <c r="BB75" s="361"/>
      <c r="BC75" s="394"/>
      <c r="BD75" s="265"/>
      <c r="BE75" s="173" t="s">
        <v>118</v>
      </c>
      <c r="BF75" s="131" t="s">
        <v>184</v>
      </c>
      <c r="BG75" s="172" t="s">
        <v>162</v>
      </c>
      <c r="BH75" s="129" t="s">
        <v>160</v>
      </c>
      <c r="BI75" s="131">
        <v>100</v>
      </c>
      <c r="BJ75" s="131">
        <v>50</v>
      </c>
      <c r="BK75" s="131">
        <v>100</v>
      </c>
      <c r="BL75" s="131" t="s">
        <v>196</v>
      </c>
      <c r="BN75" s="397"/>
      <c r="BO75" s="361"/>
      <c r="BP75" s="394"/>
      <c r="BQ75" s="265"/>
      <c r="BR75" s="173" t="s">
        <v>118</v>
      </c>
      <c r="BS75" s="131" t="s">
        <v>184</v>
      </c>
      <c r="BT75" s="172" t="s">
        <v>162</v>
      </c>
      <c r="BU75" s="129" t="s">
        <v>160</v>
      </c>
      <c r="BV75" s="131">
        <v>100</v>
      </c>
      <c r="BW75" s="131">
        <v>50</v>
      </c>
      <c r="BX75" s="131">
        <v>100</v>
      </c>
      <c r="BY75" s="131" t="s">
        <v>196</v>
      </c>
      <c r="CA75" s="397"/>
      <c r="CB75" s="361"/>
      <c r="CC75" s="394"/>
      <c r="CD75" s="265"/>
      <c r="CE75" s="173" t="s">
        <v>118</v>
      </c>
      <c r="CF75" s="131" t="s">
        <v>184</v>
      </c>
      <c r="CG75" s="172" t="s">
        <v>162</v>
      </c>
      <c r="CH75" s="129" t="s">
        <v>160</v>
      </c>
      <c r="CI75" s="131">
        <v>100</v>
      </c>
      <c r="CJ75" s="131">
        <v>50</v>
      </c>
      <c r="CK75" s="131">
        <v>100</v>
      </c>
      <c r="CL75" s="131" t="s">
        <v>196</v>
      </c>
      <c r="CN75" s="397"/>
      <c r="CO75" s="361"/>
      <c r="CP75" s="394"/>
      <c r="CQ75" s="265"/>
      <c r="CR75" s="173" t="s">
        <v>118</v>
      </c>
      <c r="CS75" s="131" t="s">
        <v>184</v>
      </c>
      <c r="CT75" s="172" t="s">
        <v>162</v>
      </c>
      <c r="CU75" s="129" t="s">
        <v>160</v>
      </c>
      <c r="CV75" s="131">
        <v>100</v>
      </c>
      <c r="CW75" s="131">
        <v>50</v>
      </c>
      <c r="CX75" s="131">
        <v>100</v>
      </c>
      <c r="CY75" s="131" t="s">
        <v>196</v>
      </c>
      <c r="DA75" s="397"/>
      <c r="DB75" s="361"/>
      <c r="DC75" s="394"/>
      <c r="DD75" s="265"/>
      <c r="DE75" s="173" t="s">
        <v>118</v>
      </c>
      <c r="DF75" s="131" t="s">
        <v>184</v>
      </c>
      <c r="DG75" s="172" t="s">
        <v>162</v>
      </c>
      <c r="DH75" s="129" t="s">
        <v>160</v>
      </c>
      <c r="DI75" s="131">
        <v>100</v>
      </c>
      <c r="DJ75" s="131">
        <v>50</v>
      </c>
      <c r="DK75" s="131">
        <v>100</v>
      </c>
      <c r="DL75" s="131" t="s">
        <v>196</v>
      </c>
    </row>
    <row r="76" spans="1:116" ht="9.75" customHeight="1" x14ac:dyDescent="0.2">
      <c r="A76" s="397"/>
      <c r="B76" s="361"/>
      <c r="C76" s="394"/>
      <c r="D76" s="265"/>
      <c r="E76" s="214" t="s">
        <v>119</v>
      </c>
      <c r="F76" s="131" t="s">
        <v>184</v>
      </c>
      <c r="G76" s="172" t="s">
        <v>162</v>
      </c>
      <c r="H76" s="129" t="s">
        <v>160</v>
      </c>
      <c r="I76" s="131">
        <v>200</v>
      </c>
      <c r="J76" s="93">
        <v>200</v>
      </c>
      <c r="K76" s="93">
        <v>50</v>
      </c>
      <c r="L76" s="131" t="s">
        <v>196</v>
      </c>
      <c r="N76" s="397"/>
      <c r="O76" s="361"/>
      <c r="P76" s="394"/>
      <c r="Q76" s="265"/>
      <c r="R76" s="173" t="s">
        <v>119</v>
      </c>
      <c r="S76" s="131" t="s">
        <v>184</v>
      </c>
      <c r="T76" s="172" t="s">
        <v>162</v>
      </c>
      <c r="U76" s="129" t="s">
        <v>160</v>
      </c>
      <c r="V76" s="131">
        <v>200</v>
      </c>
      <c r="W76" s="93">
        <v>200</v>
      </c>
      <c r="X76" s="93">
        <v>50</v>
      </c>
      <c r="Y76" s="131" t="s">
        <v>196</v>
      </c>
      <c r="AA76" s="397"/>
      <c r="AB76" s="361"/>
      <c r="AC76" s="394"/>
      <c r="AD76" s="265"/>
      <c r="AE76" s="173" t="s">
        <v>119</v>
      </c>
      <c r="AF76" s="131" t="s">
        <v>184</v>
      </c>
      <c r="AG76" s="172" t="s">
        <v>162</v>
      </c>
      <c r="AH76" s="129" t="s">
        <v>160</v>
      </c>
      <c r="AI76" s="131">
        <v>200</v>
      </c>
      <c r="AJ76" s="93">
        <v>200</v>
      </c>
      <c r="AK76" s="93">
        <v>50</v>
      </c>
      <c r="AL76" s="131" t="s">
        <v>196</v>
      </c>
      <c r="AN76" s="397"/>
      <c r="AO76" s="361"/>
      <c r="AP76" s="394"/>
      <c r="AQ76" s="265"/>
      <c r="AR76" s="173" t="s">
        <v>119</v>
      </c>
      <c r="AS76" s="131" t="s">
        <v>184</v>
      </c>
      <c r="AT76" s="172" t="s">
        <v>162</v>
      </c>
      <c r="AU76" s="129" t="s">
        <v>160</v>
      </c>
      <c r="AV76" s="131">
        <v>200</v>
      </c>
      <c r="AW76" s="93">
        <v>200</v>
      </c>
      <c r="AX76" s="93">
        <v>50</v>
      </c>
      <c r="AY76" s="131" t="s">
        <v>196</v>
      </c>
      <c r="BA76" s="397"/>
      <c r="BB76" s="361"/>
      <c r="BC76" s="394"/>
      <c r="BD76" s="265"/>
      <c r="BE76" s="173" t="s">
        <v>119</v>
      </c>
      <c r="BF76" s="131" t="s">
        <v>184</v>
      </c>
      <c r="BG76" s="172" t="s">
        <v>162</v>
      </c>
      <c r="BH76" s="129" t="s">
        <v>160</v>
      </c>
      <c r="BI76" s="131">
        <v>200</v>
      </c>
      <c r="BJ76" s="93">
        <v>200</v>
      </c>
      <c r="BK76" s="93">
        <v>50</v>
      </c>
      <c r="BL76" s="131" t="s">
        <v>196</v>
      </c>
      <c r="BN76" s="397"/>
      <c r="BO76" s="361"/>
      <c r="BP76" s="394"/>
      <c r="BQ76" s="265"/>
      <c r="BR76" s="173" t="s">
        <v>119</v>
      </c>
      <c r="BS76" s="131" t="s">
        <v>184</v>
      </c>
      <c r="BT76" s="172" t="s">
        <v>162</v>
      </c>
      <c r="BU76" s="129" t="s">
        <v>160</v>
      </c>
      <c r="BV76" s="131">
        <v>200</v>
      </c>
      <c r="BW76" s="93">
        <v>200</v>
      </c>
      <c r="BX76" s="93">
        <v>50</v>
      </c>
      <c r="BY76" s="131" t="s">
        <v>196</v>
      </c>
      <c r="CA76" s="397"/>
      <c r="CB76" s="361"/>
      <c r="CC76" s="394"/>
      <c r="CD76" s="265"/>
      <c r="CE76" s="173" t="s">
        <v>119</v>
      </c>
      <c r="CF76" s="131" t="s">
        <v>184</v>
      </c>
      <c r="CG76" s="172" t="s">
        <v>162</v>
      </c>
      <c r="CH76" s="129" t="s">
        <v>160</v>
      </c>
      <c r="CI76" s="131">
        <v>200</v>
      </c>
      <c r="CJ76" s="93">
        <v>200</v>
      </c>
      <c r="CK76" s="93">
        <v>50</v>
      </c>
      <c r="CL76" s="131" t="s">
        <v>196</v>
      </c>
      <c r="CN76" s="397"/>
      <c r="CO76" s="361"/>
      <c r="CP76" s="394"/>
      <c r="CQ76" s="265"/>
      <c r="CR76" s="173" t="s">
        <v>119</v>
      </c>
      <c r="CS76" s="131" t="s">
        <v>184</v>
      </c>
      <c r="CT76" s="172" t="s">
        <v>162</v>
      </c>
      <c r="CU76" s="129" t="s">
        <v>160</v>
      </c>
      <c r="CV76" s="131">
        <v>200</v>
      </c>
      <c r="CW76" s="93">
        <v>200</v>
      </c>
      <c r="CX76" s="93">
        <v>50</v>
      </c>
      <c r="CY76" s="131" t="s">
        <v>196</v>
      </c>
      <c r="DA76" s="397"/>
      <c r="DB76" s="361"/>
      <c r="DC76" s="394"/>
      <c r="DD76" s="265"/>
      <c r="DE76" s="173" t="s">
        <v>119</v>
      </c>
      <c r="DF76" s="131" t="s">
        <v>184</v>
      </c>
      <c r="DG76" s="172" t="s">
        <v>162</v>
      </c>
      <c r="DH76" s="129" t="s">
        <v>160</v>
      </c>
      <c r="DI76" s="131">
        <v>200</v>
      </c>
      <c r="DJ76" s="93">
        <v>200</v>
      </c>
      <c r="DK76" s="93">
        <v>50</v>
      </c>
      <c r="DL76" s="131" t="s">
        <v>196</v>
      </c>
    </row>
    <row r="77" spans="1:116" ht="9.75" customHeight="1" x14ac:dyDescent="0.2">
      <c r="A77" s="397"/>
      <c r="B77" s="361"/>
      <c r="C77" s="394"/>
      <c r="D77" s="265"/>
      <c r="E77" s="217"/>
      <c r="F77" s="175"/>
      <c r="G77" s="175"/>
      <c r="H77" s="175"/>
      <c r="I77" s="175"/>
      <c r="J77" s="175"/>
      <c r="K77" s="176"/>
      <c r="L77" s="175"/>
      <c r="N77" s="397"/>
      <c r="O77" s="361"/>
      <c r="P77" s="394"/>
      <c r="Q77" s="265"/>
      <c r="R77" s="174"/>
      <c r="S77" s="175"/>
      <c r="T77" s="175"/>
      <c r="U77" s="175"/>
      <c r="V77" s="175"/>
      <c r="W77" s="175"/>
      <c r="X77" s="176"/>
      <c r="Y77" s="175"/>
      <c r="AA77" s="397"/>
      <c r="AB77" s="361"/>
      <c r="AC77" s="394"/>
      <c r="AD77" s="265"/>
      <c r="AE77" s="174"/>
      <c r="AF77" s="175"/>
      <c r="AG77" s="175"/>
      <c r="AH77" s="175"/>
      <c r="AI77" s="175"/>
      <c r="AJ77" s="175"/>
      <c r="AK77" s="176"/>
      <c r="AL77" s="175"/>
      <c r="AN77" s="397"/>
      <c r="AO77" s="361"/>
      <c r="AP77" s="394"/>
      <c r="AQ77" s="265"/>
      <c r="AR77" s="174"/>
      <c r="AS77" s="175"/>
      <c r="AT77" s="175"/>
      <c r="AU77" s="175"/>
      <c r="AV77" s="175"/>
      <c r="AW77" s="175"/>
      <c r="AX77" s="176"/>
      <c r="AY77" s="175"/>
      <c r="BA77" s="397"/>
      <c r="BB77" s="361"/>
      <c r="BC77" s="394"/>
      <c r="BD77" s="265"/>
      <c r="BE77" s="174"/>
      <c r="BF77" s="175"/>
      <c r="BG77" s="175"/>
      <c r="BH77" s="175"/>
      <c r="BI77" s="175"/>
      <c r="BJ77" s="175"/>
      <c r="BK77" s="176"/>
      <c r="BL77" s="175"/>
      <c r="BN77" s="397"/>
      <c r="BO77" s="361"/>
      <c r="BP77" s="394"/>
      <c r="BQ77" s="265"/>
      <c r="BR77" s="174"/>
      <c r="BS77" s="175"/>
      <c r="BT77" s="175"/>
      <c r="BU77" s="175"/>
      <c r="BV77" s="175"/>
      <c r="BW77" s="175"/>
      <c r="BX77" s="176"/>
      <c r="BY77" s="175"/>
      <c r="CA77" s="397"/>
      <c r="CB77" s="361"/>
      <c r="CC77" s="394"/>
      <c r="CD77" s="265"/>
      <c r="CE77" s="174"/>
      <c r="CF77" s="175"/>
      <c r="CG77" s="175"/>
      <c r="CH77" s="175"/>
      <c r="CI77" s="175"/>
      <c r="CJ77" s="175"/>
      <c r="CK77" s="176"/>
      <c r="CL77" s="175"/>
      <c r="CN77" s="397"/>
      <c r="CO77" s="361"/>
      <c r="CP77" s="394"/>
      <c r="CQ77" s="265"/>
      <c r="CR77" s="174"/>
      <c r="CS77" s="175"/>
      <c r="CT77" s="175"/>
      <c r="CU77" s="175"/>
      <c r="CV77" s="175"/>
      <c r="CW77" s="175"/>
      <c r="CX77" s="176"/>
      <c r="CY77" s="175"/>
      <c r="DA77" s="397"/>
      <c r="DB77" s="361"/>
      <c r="DC77" s="394"/>
      <c r="DD77" s="265"/>
      <c r="DE77" s="174"/>
      <c r="DF77" s="175"/>
      <c r="DG77" s="175"/>
      <c r="DH77" s="175"/>
      <c r="DI77" s="175"/>
      <c r="DJ77" s="175"/>
      <c r="DK77" s="176"/>
      <c r="DL77" s="175"/>
    </row>
    <row r="78" spans="1:116" ht="9.75" customHeight="1" x14ac:dyDescent="0.2">
      <c r="A78" s="397"/>
      <c r="B78" s="361"/>
      <c r="C78" s="394"/>
      <c r="D78" s="264"/>
      <c r="E78" s="249" t="s">
        <v>120</v>
      </c>
      <c r="F78" s="244" t="s">
        <v>184</v>
      </c>
      <c r="G78" s="237"/>
      <c r="H78" s="250" t="s">
        <v>160</v>
      </c>
      <c r="I78" s="250"/>
      <c r="J78" s="237">
        <v>1</v>
      </c>
      <c r="K78" s="244" t="s">
        <v>170</v>
      </c>
      <c r="L78" s="246" t="s">
        <v>201</v>
      </c>
      <c r="N78" s="397"/>
      <c r="O78" s="361"/>
      <c r="P78" s="394"/>
      <c r="Q78" s="264"/>
      <c r="R78" s="249" t="s">
        <v>120</v>
      </c>
      <c r="S78" s="244" t="s">
        <v>184</v>
      </c>
      <c r="T78" s="237"/>
      <c r="U78" s="250" t="s">
        <v>160</v>
      </c>
      <c r="V78" s="250"/>
      <c r="W78" s="246">
        <v>1</v>
      </c>
      <c r="X78" s="244" t="s">
        <v>170</v>
      </c>
      <c r="Y78" s="246" t="s">
        <v>201</v>
      </c>
      <c r="AA78" s="397"/>
      <c r="AB78" s="361"/>
      <c r="AC78" s="394"/>
      <c r="AD78" s="264"/>
      <c r="AE78" s="249" t="s">
        <v>120</v>
      </c>
      <c r="AF78" s="244" t="s">
        <v>184</v>
      </c>
      <c r="AG78" s="237"/>
      <c r="AH78" s="250" t="s">
        <v>160</v>
      </c>
      <c r="AI78" s="250"/>
      <c r="AJ78" s="246">
        <v>1</v>
      </c>
      <c r="AK78" s="244" t="s">
        <v>170</v>
      </c>
      <c r="AL78" s="246" t="s">
        <v>201</v>
      </c>
      <c r="AN78" s="397"/>
      <c r="AO78" s="361"/>
      <c r="AP78" s="394"/>
      <c r="AQ78" s="264"/>
      <c r="AR78" s="249" t="s">
        <v>120</v>
      </c>
      <c r="AS78" s="244" t="s">
        <v>184</v>
      </c>
      <c r="AT78" s="237"/>
      <c r="AU78" s="250" t="s">
        <v>160</v>
      </c>
      <c r="AV78" s="250"/>
      <c r="AW78" s="246">
        <v>1</v>
      </c>
      <c r="AX78" s="244" t="s">
        <v>170</v>
      </c>
      <c r="AY78" s="246" t="s">
        <v>201</v>
      </c>
      <c r="BA78" s="397"/>
      <c r="BB78" s="361"/>
      <c r="BC78" s="394"/>
      <c r="BD78" s="264"/>
      <c r="BE78" s="249" t="s">
        <v>120</v>
      </c>
      <c r="BF78" s="244" t="s">
        <v>184</v>
      </c>
      <c r="BG78" s="237"/>
      <c r="BH78" s="250" t="s">
        <v>160</v>
      </c>
      <c r="BI78" s="250"/>
      <c r="BJ78" s="246">
        <v>1</v>
      </c>
      <c r="BK78" s="244" t="s">
        <v>170</v>
      </c>
      <c r="BL78" s="246" t="s">
        <v>201</v>
      </c>
      <c r="BN78" s="397"/>
      <c r="BO78" s="361"/>
      <c r="BP78" s="394"/>
      <c r="BQ78" s="264"/>
      <c r="BR78" s="249" t="s">
        <v>120</v>
      </c>
      <c r="BS78" s="244" t="s">
        <v>184</v>
      </c>
      <c r="BT78" s="237"/>
      <c r="BU78" s="250" t="s">
        <v>160</v>
      </c>
      <c r="BV78" s="250"/>
      <c r="BW78" s="246">
        <v>1</v>
      </c>
      <c r="BX78" s="244" t="s">
        <v>170</v>
      </c>
      <c r="BY78" s="246" t="s">
        <v>201</v>
      </c>
      <c r="CA78" s="397"/>
      <c r="CB78" s="361"/>
      <c r="CC78" s="394"/>
      <c r="CD78" s="264"/>
      <c r="CE78" s="249" t="s">
        <v>120</v>
      </c>
      <c r="CF78" s="244" t="s">
        <v>184</v>
      </c>
      <c r="CG78" s="237"/>
      <c r="CH78" s="250" t="s">
        <v>160</v>
      </c>
      <c r="CI78" s="250"/>
      <c r="CJ78" s="246">
        <v>1</v>
      </c>
      <c r="CK78" s="244" t="s">
        <v>170</v>
      </c>
      <c r="CL78" s="246" t="s">
        <v>201</v>
      </c>
      <c r="CN78" s="397"/>
      <c r="CO78" s="361"/>
      <c r="CP78" s="394"/>
      <c r="CQ78" s="264"/>
      <c r="CR78" s="249" t="s">
        <v>120</v>
      </c>
      <c r="CS78" s="244" t="s">
        <v>184</v>
      </c>
      <c r="CT78" s="237"/>
      <c r="CU78" s="250" t="s">
        <v>160</v>
      </c>
      <c r="CV78" s="250"/>
      <c r="CW78" s="246">
        <v>1</v>
      </c>
      <c r="CX78" s="244" t="s">
        <v>170</v>
      </c>
      <c r="CY78" s="246" t="s">
        <v>201</v>
      </c>
      <c r="DA78" s="397"/>
      <c r="DB78" s="361"/>
      <c r="DC78" s="394"/>
      <c r="DD78" s="264"/>
      <c r="DE78" s="249" t="s">
        <v>120</v>
      </c>
      <c r="DF78" s="244" t="s">
        <v>184</v>
      </c>
      <c r="DG78" s="237"/>
      <c r="DH78" s="250" t="s">
        <v>160</v>
      </c>
      <c r="DI78" s="250"/>
      <c r="DJ78" s="246">
        <v>1</v>
      </c>
      <c r="DK78" s="244" t="s">
        <v>170</v>
      </c>
      <c r="DL78" s="246" t="s">
        <v>201</v>
      </c>
    </row>
    <row r="79" spans="1:116" ht="9.75" customHeight="1" x14ac:dyDescent="0.2">
      <c r="A79" s="397"/>
      <c r="B79" s="361"/>
      <c r="C79" s="394"/>
      <c r="D79" s="265"/>
      <c r="E79" s="251" t="s">
        <v>121</v>
      </c>
      <c r="F79" s="238" t="s">
        <v>184</v>
      </c>
      <c r="G79" s="252"/>
      <c r="H79" s="252" t="s">
        <v>160</v>
      </c>
      <c r="I79" s="252"/>
      <c r="J79" s="238">
        <v>1</v>
      </c>
      <c r="K79" s="240" t="s">
        <v>170</v>
      </c>
      <c r="L79" s="248" t="s">
        <v>201</v>
      </c>
      <c r="N79" s="397"/>
      <c r="O79" s="361"/>
      <c r="P79" s="394"/>
      <c r="Q79" s="265"/>
      <c r="R79" s="251" t="s">
        <v>121</v>
      </c>
      <c r="S79" s="238" t="s">
        <v>184</v>
      </c>
      <c r="T79" s="252"/>
      <c r="U79" s="252" t="s">
        <v>160</v>
      </c>
      <c r="V79" s="252"/>
      <c r="W79" s="248">
        <v>1</v>
      </c>
      <c r="X79" s="240" t="s">
        <v>170</v>
      </c>
      <c r="Y79" s="248" t="s">
        <v>201</v>
      </c>
      <c r="AA79" s="397"/>
      <c r="AB79" s="361"/>
      <c r="AC79" s="394"/>
      <c r="AD79" s="265"/>
      <c r="AE79" s="251" t="s">
        <v>121</v>
      </c>
      <c r="AF79" s="238" t="s">
        <v>184</v>
      </c>
      <c r="AG79" s="252"/>
      <c r="AH79" s="252" t="s">
        <v>160</v>
      </c>
      <c r="AI79" s="252"/>
      <c r="AJ79" s="248">
        <v>1</v>
      </c>
      <c r="AK79" s="240" t="s">
        <v>170</v>
      </c>
      <c r="AL79" s="248" t="s">
        <v>201</v>
      </c>
      <c r="AN79" s="397"/>
      <c r="AO79" s="361"/>
      <c r="AP79" s="394"/>
      <c r="AQ79" s="265"/>
      <c r="AR79" s="251" t="s">
        <v>121</v>
      </c>
      <c r="AS79" s="238" t="s">
        <v>184</v>
      </c>
      <c r="AT79" s="252"/>
      <c r="AU79" s="252" t="s">
        <v>160</v>
      </c>
      <c r="AV79" s="252"/>
      <c r="AW79" s="248">
        <v>1</v>
      </c>
      <c r="AX79" s="240" t="s">
        <v>170</v>
      </c>
      <c r="AY79" s="248" t="s">
        <v>201</v>
      </c>
      <c r="BA79" s="397"/>
      <c r="BB79" s="361"/>
      <c r="BC79" s="394"/>
      <c r="BD79" s="265"/>
      <c r="BE79" s="251" t="s">
        <v>121</v>
      </c>
      <c r="BF79" s="238" t="s">
        <v>184</v>
      </c>
      <c r="BG79" s="252"/>
      <c r="BH79" s="252" t="s">
        <v>160</v>
      </c>
      <c r="BI79" s="252"/>
      <c r="BJ79" s="248">
        <v>1</v>
      </c>
      <c r="BK79" s="240" t="s">
        <v>170</v>
      </c>
      <c r="BL79" s="248" t="s">
        <v>201</v>
      </c>
      <c r="BN79" s="397"/>
      <c r="BO79" s="361"/>
      <c r="BP79" s="394"/>
      <c r="BQ79" s="265"/>
      <c r="BR79" s="251" t="s">
        <v>121</v>
      </c>
      <c r="BS79" s="238" t="s">
        <v>184</v>
      </c>
      <c r="BT79" s="252"/>
      <c r="BU79" s="252" t="s">
        <v>160</v>
      </c>
      <c r="BV79" s="252"/>
      <c r="BW79" s="248">
        <v>1</v>
      </c>
      <c r="BX79" s="240" t="s">
        <v>170</v>
      </c>
      <c r="BY79" s="248" t="s">
        <v>201</v>
      </c>
      <c r="CA79" s="397"/>
      <c r="CB79" s="361"/>
      <c r="CC79" s="394"/>
      <c r="CD79" s="265"/>
      <c r="CE79" s="251" t="s">
        <v>121</v>
      </c>
      <c r="CF79" s="238" t="s">
        <v>184</v>
      </c>
      <c r="CG79" s="252"/>
      <c r="CH79" s="252" t="s">
        <v>160</v>
      </c>
      <c r="CI79" s="252"/>
      <c r="CJ79" s="248">
        <v>1</v>
      </c>
      <c r="CK79" s="240" t="s">
        <v>170</v>
      </c>
      <c r="CL79" s="248" t="s">
        <v>201</v>
      </c>
      <c r="CN79" s="397"/>
      <c r="CO79" s="361"/>
      <c r="CP79" s="394"/>
      <c r="CQ79" s="265"/>
      <c r="CR79" s="251" t="s">
        <v>121</v>
      </c>
      <c r="CS79" s="238" t="s">
        <v>184</v>
      </c>
      <c r="CT79" s="252"/>
      <c r="CU79" s="252" t="s">
        <v>160</v>
      </c>
      <c r="CV79" s="252"/>
      <c r="CW79" s="248">
        <v>1</v>
      </c>
      <c r="CX79" s="240" t="s">
        <v>170</v>
      </c>
      <c r="CY79" s="248" t="s">
        <v>201</v>
      </c>
      <c r="DA79" s="397"/>
      <c r="DB79" s="361"/>
      <c r="DC79" s="394"/>
      <c r="DD79" s="265"/>
      <c r="DE79" s="251" t="s">
        <v>121</v>
      </c>
      <c r="DF79" s="238" t="s">
        <v>184</v>
      </c>
      <c r="DG79" s="252"/>
      <c r="DH79" s="252" t="s">
        <v>160</v>
      </c>
      <c r="DI79" s="252"/>
      <c r="DJ79" s="248">
        <v>1</v>
      </c>
      <c r="DK79" s="240" t="s">
        <v>170</v>
      </c>
      <c r="DL79" s="248" t="s">
        <v>201</v>
      </c>
    </row>
    <row r="80" spans="1:116" s="101" customFormat="1" ht="9.75" customHeight="1" x14ac:dyDescent="0.2">
      <c r="A80" s="397"/>
      <c r="B80" s="361"/>
      <c r="C80" s="394"/>
      <c r="D80" s="265"/>
      <c r="E80" s="251" t="s">
        <v>122</v>
      </c>
      <c r="F80" s="238" t="s">
        <v>184</v>
      </c>
      <c r="G80" s="252"/>
      <c r="H80" s="252" t="s">
        <v>160</v>
      </c>
      <c r="I80" s="252"/>
      <c r="J80" s="238">
        <v>1</v>
      </c>
      <c r="K80" s="240" t="s">
        <v>170</v>
      </c>
      <c r="L80" s="248" t="s">
        <v>201</v>
      </c>
      <c r="N80" s="397"/>
      <c r="O80" s="361"/>
      <c r="P80" s="394"/>
      <c r="Q80" s="265"/>
      <c r="R80" s="251" t="s">
        <v>122</v>
      </c>
      <c r="S80" s="238" t="s">
        <v>184</v>
      </c>
      <c r="T80" s="252"/>
      <c r="U80" s="252" t="s">
        <v>160</v>
      </c>
      <c r="V80" s="252"/>
      <c r="W80" s="248">
        <v>1</v>
      </c>
      <c r="X80" s="240" t="s">
        <v>170</v>
      </c>
      <c r="Y80" s="248" t="s">
        <v>201</v>
      </c>
      <c r="AA80" s="397"/>
      <c r="AB80" s="361"/>
      <c r="AC80" s="394"/>
      <c r="AD80" s="265"/>
      <c r="AE80" s="251" t="s">
        <v>122</v>
      </c>
      <c r="AF80" s="238" t="s">
        <v>184</v>
      </c>
      <c r="AG80" s="252"/>
      <c r="AH80" s="252" t="s">
        <v>160</v>
      </c>
      <c r="AI80" s="252"/>
      <c r="AJ80" s="248">
        <v>1</v>
      </c>
      <c r="AK80" s="240" t="s">
        <v>170</v>
      </c>
      <c r="AL80" s="248" t="s">
        <v>201</v>
      </c>
      <c r="AN80" s="397"/>
      <c r="AO80" s="361"/>
      <c r="AP80" s="394"/>
      <c r="AQ80" s="265"/>
      <c r="AR80" s="251" t="s">
        <v>122</v>
      </c>
      <c r="AS80" s="238" t="s">
        <v>184</v>
      </c>
      <c r="AT80" s="252"/>
      <c r="AU80" s="252" t="s">
        <v>160</v>
      </c>
      <c r="AV80" s="252"/>
      <c r="AW80" s="248">
        <v>1</v>
      </c>
      <c r="AX80" s="240" t="s">
        <v>170</v>
      </c>
      <c r="AY80" s="248" t="s">
        <v>201</v>
      </c>
      <c r="BA80" s="397"/>
      <c r="BB80" s="361"/>
      <c r="BC80" s="394"/>
      <c r="BD80" s="265"/>
      <c r="BE80" s="251" t="s">
        <v>122</v>
      </c>
      <c r="BF80" s="238" t="s">
        <v>184</v>
      </c>
      <c r="BG80" s="252"/>
      <c r="BH80" s="252" t="s">
        <v>160</v>
      </c>
      <c r="BI80" s="252"/>
      <c r="BJ80" s="248">
        <v>1</v>
      </c>
      <c r="BK80" s="240" t="s">
        <v>170</v>
      </c>
      <c r="BL80" s="248" t="s">
        <v>201</v>
      </c>
      <c r="BN80" s="397"/>
      <c r="BO80" s="361"/>
      <c r="BP80" s="394"/>
      <c r="BQ80" s="265"/>
      <c r="BR80" s="251" t="s">
        <v>122</v>
      </c>
      <c r="BS80" s="238" t="s">
        <v>184</v>
      </c>
      <c r="BT80" s="252"/>
      <c r="BU80" s="252" t="s">
        <v>160</v>
      </c>
      <c r="BV80" s="252"/>
      <c r="BW80" s="248">
        <v>1</v>
      </c>
      <c r="BX80" s="240" t="s">
        <v>170</v>
      </c>
      <c r="BY80" s="248" t="s">
        <v>201</v>
      </c>
      <c r="CA80" s="397"/>
      <c r="CB80" s="361"/>
      <c r="CC80" s="394"/>
      <c r="CD80" s="265"/>
      <c r="CE80" s="251" t="s">
        <v>122</v>
      </c>
      <c r="CF80" s="238" t="s">
        <v>184</v>
      </c>
      <c r="CG80" s="252"/>
      <c r="CH80" s="252" t="s">
        <v>160</v>
      </c>
      <c r="CI80" s="252"/>
      <c r="CJ80" s="248">
        <v>1</v>
      </c>
      <c r="CK80" s="240" t="s">
        <v>170</v>
      </c>
      <c r="CL80" s="248" t="s">
        <v>201</v>
      </c>
      <c r="CN80" s="397"/>
      <c r="CO80" s="361"/>
      <c r="CP80" s="394"/>
      <c r="CQ80" s="265"/>
      <c r="CR80" s="251" t="s">
        <v>122</v>
      </c>
      <c r="CS80" s="238" t="s">
        <v>184</v>
      </c>
      <c r="CT80" s="252"/>
      <c r="CU80" s="252" t="s">
        <v>160</v>
      </c>
      <c r="CV80" s="252"/>
      <c r="CW80" s="248">
        <v>1</v>
      </c>
      <c r="CX80" s="240" t="s">
        <v>170</v>
      </c>
      <c r="CY80" s="248" t="s">
        <v>201</v>
      </c>
      <c r="DA80" s="397"/>
      <c r="DB80" s="361"/>
      <c r="DC80" s="394"/>
      <c r="DD80" s="265"/>
      <c r="DE80" s="251" t="s">
        <v>122</v>
      </c>
      <c r="DF80" s="238" t="s">
        <v>184</v>
      </c>
      <c r="DG80" s="252"/>
      <c r="DH80" s="252" t="s">
        <v>160</v>
      </c>
      <c r="DI80" s="252"/>
      <c r="DJ80" s="248">
        <v>1</v>
      </c>
      <c r="DK80" s="240" t="s">
        <v>170</v>
      </c>
      <c r="DL80" s="248" t="s">
        <v>201</v>
      </c>
    </row>
    <row r="81" spans="1:116" ht="9.75" customHeight="1" x14ac:dyDescent="0.2">
      <c r="A81" s="397"/>
      <c r="B81" s="361"/>
      <c r="C81" s="394"/>
      <c r="D81" s="265"/>
      <c r="E81" s="251" t="s">
        <v>123</v>
      </c>
      <c r="F81" s="238" t="s">
        <v>184</v>
      </c>
      <c r="G81" s="252"/>
      <c r="H81" s="252" t="s">
        <v>160</v>
      </c>
      <c r="I81" s="252"/>
      <c r="J81" s="238">
        <v>1</v>
      </c>
      <c r="K81" s="240" t="s">
        <v>170</v>
      </c>
      <c r="L81" s="248" t="s">
        <v>201</v>
      </c>
      <c r="N81" s="397"/>
      <c r="O81" s="361"/>
      <c r="P81" s="394"/>
      <c r="Q81" s="265"/>
      <c r="R81" s="251" t="s">
        <v>123</v>
      </c>
      <c r="S81" s="238" t="s">
        <v>184</v>
      </c>
      <c r="T81" s="252"/>
      <c r="U81" s="252" t="s">
        <v>160</v>
      </c>
      <c r="V81" s="252"/>
      <c r="W81" s="248">
        <v>1</v>
      </c>
      <c r="X81" s="240" t="s">
        <v>170</v>
      </c>
      <c r="Y81" s="248" t="s">
        <v>201</v>
      </c>
      <c r="AA81" s="397"/>
      <c r="AB81" s="361"/>
      <c r="AC81" s="394"/>
      <c r="AD81" s="265"/>
      <c r="AE81" s="251" t="s">
        <v>123</v>
      </c>
      <c r="AF81" s="238" t="s">
        <v>184</v>
      </c>
      <c r="AG81" s="252"/>
      <c r="AH81" s="252" t="s">
        <v>160</v>
      </c>
      <c r="AI81" s="252"/>
      <c r="AJ81" s="248">
        <v>1</v>
      </c>
      <c r="AK81" s="240" t="s">
        <v>170</v>
      </c>
      <c r="AL81" s="248" t="s">
        <v>201</v>
      </c>
      <c r="AN81" s="397"/>
      <c r="AO81" s="361"/>
      <c r="AP81" s="394"/>
      <c r="AQ81" s="265"/>
      <c r="AR81" s="251" t="s">
        <v>123</v>
      </c>
      <c r="AS81" s="238" t="s">
        <v>184</v>
      </c>
      <c r="AT81" s="252"/>
      <c r="AU81" s="252" t="s">
        <v>160</v>
      </c>
      <c r="AV81" s="252"/>
      <c r="AW81" s="248">
        <v>1</v>
      </c>
      <c r="AX81" s="240" t="s">
        <v>170</v>
      </c>
      <c r="AY81" s="248" t="s">
        <v>201</v>
      </c>
      <c r="BA81" s="397"/>
      <c r="BB81" s="361"/>
      <c r="BC81" s="394"/>
      <c r="BD81" s="265"/>
      <c r="BE81" s="251" t="s">
        <v>123</v>
      </c>
      <c r="BF81" s="238" t="s">
        <v>184</v>
      </c>
      <c r="BG81" s="252"/>
      <c r="BH81" s="252" t="s">
        <v>160</v>
      </c>
      <c r="BI81" s="252"/>
      <c r="BJ81" s="248">
        <v>1</v>
      </c>
      <c r="BK81" s="240" t="s">
        <v>170</v>
      </c>
      <c r="BL81" s="248" t="s">
        <v>201</v>
      </c>
      <c r="BN81" s="397"/>
      <c r="BO81" s="361"/>
      <c r="BP81" s="394"/>
      <c r="BQ81" s="265"/>
      <c r="BR81" s="251" t="s">
        <v>123</v>
      </c>
      <c r="BS81" s="238" t="s">
        <v>184</v>
      </c>
      <c r="BT81" s="252"/>
      <c r="BU81" s="252" t="s">
        <v>160</v>
      </c>
      <c r="BV81" s="252"/>
      <c r="BW81" s="248">
        <v>1</v>
      </c>
      <c r="BX81" s="240" t="s">
        <v>170</v>
      </c>
      <c r="BY81" s="248" t="s">
        <v>201</v>
      </c>
      <c r="CA81" s="397"/>
      <c r="CB81" s="361"/>
      <c r="CC81" s="394"/>
      <c r="CD81" s="265"/>
      <c r="CE81" s="251" t="s">
        <v>123</v>
      </c>
      <c r="CF81" s="238" t="s">
        <v>184</v>
      </c>
      <c r="CG81" s="252"/>
      <c r="CH81" s="252" t="s">
        <v>160</v>
      </c>
      <c r="CI81" s="252"/>
      <c r="CJ81" s="248">
        <v>1</v>
      </c>
      <c r="CK81" s="240" t="s">
        <v>170</v>
      </c>
      <c r="CL81" s="248" t="s">
        <v>201</v>
      </c>
      <c r="CN81" s="397"/>
      <c r="CO81" s="361"/>
      <c r="CP81" s="394"/>
      <c r="CQ81" s="265"/>
      <c r="CR81" s="251" t="s">
        <v>123</v>
      </c>
      <c r="CS81" s="238" t="s">
        <v>184</v>
      </c>
      <c r="CT81" s="252"/>
      <c r="CU81" s="252" t="s">
        <v>160</v>
      </c>
      <c r="CV81" s="252"/>
      <c r="CW81" s="248">
        <v>1</v>
      </c>
      <c r="CX81" s="240" t="s">
        <v>170</v>
      </c>
      <c r="CY81" s="248" t="s">
        <v>201</v>
      </c>
      <c r="DA81" s="397"/>
      <c r="DB81" s="361"/>
      <c r="DC81" s="394"/>
      <c r="DD81" s="265"/>
      <c r="DE81" s="251" t="s">
        <v>123</v>
      </c>
      <c r="DF81" s="238" t="s">
        <v>184</v>
      </c>
      <c r="DG81" s="252"/>
      <c r="DH81" s="252" t="s">
        <v>160</v>
      </c>
      <c r="DI81" s="252"/>
      <c r="DJ81" s="248">
        <v>1</v>
      </c>
      <c r="DK81" s="240" t="s">
        <v>170</v>
      </c>
      <c r="DL81" s="248" t="s">
        <v>201</v>
      </c>
    </row>
    <row r="82" spans="1:116" ht="9.75" customHeight="1" x14ac:dyDescent="0.2">
      <c r="A82" s="397"/>
      <c r="B82" s="361"/>
      <c r="C82" s="394"/>
      <c r="D82" s="265"/>
      <c r="E82" s="251" t="s">
        <v>124</v>
      </c>
      <c r="F82" s="238" t="s">
        <v>184</v>
      </c>
      <c r="G82" s="252"/>
      <c r="H82" s="252" t="s">
        <v>160</v>
      </c>
      <c r="I82" s="252"/>
      <c r="J82" s="238">
        <v>1</v>
      </c>
      <c r="K82" s="240" t="s">
        <v>170</v>
      </c>
      <c r="L82" s="248" t="s">
        <v>201</v>
      </c>
      <c r="N82" s="397"/>
      <c r="O82" s="361"/>
      <c r="P82" s="394"/>
      <c r="Q82" s="265"/>
      <c r="R82" s="251" t="s">
        <v>124</v>
      </c>
      <c r="S82" s="238" t="s">
        <v>184</v>
      </c>
      <c r="T82" s="252"/>
      <c r="U82" s="252" t="s">
        <v>160</v>
      </c>
      <c r="V82" s="252"/>
      <c r="W82" s="248">
        <v>1</v>
      </c>
      <c r="X82" s="240" t="s">
        <v>170</v>
      </c>
      <c r="Y82" s="248" t="s">
        <v>201</v>
      </c>
      <c r="AA82" s="397"/>
      <c r="AB82" s="361"/>
      <c r="AC82" s="394"/>
      <c r="AD82" s="265"/>
      <c r="AE82" s="251" t="s">
        <v>124</v>
      </c>
      <c r="AF82" s="238" t="s">
        <v>184</v>
      </c>
      <c r="AG82" s="252"/>
      <c r="AH82" s="252" t="s">
        <v>160</v>
      </c>
      <c r="AI82" s="252"/>
      <c r="AJ82" s="248">
        <v>1</v>
      </c>
      <c r="AK82" s="240" t="s">
        <v>170</v>
      </c>
      <c r="AL82" s="248" t="s">
        <v>201</v>
      </c>
      <c r="AN82" s="397"/>
      <c r="AO82" s="361"/>
      <c r="AP82" s="394"/>
      <c r="AQ82" s="265"/>
      <c r="AR82" s="251" t="s">
        <v>124</v>
      </c>
      <c r="AS82" s="238" t="s">
        <v>184</v>
      </c>
      <c r="AT82" s="252"/>
      <c r="AU82" s="252" t="s">
        <v>160</v>
      </c>
      <c r="AV82" s="252"/>
      <c r="AW82" s="248">
        <v>1</v>
      </c>
      <c r="AX82" s="240" t="s">
        <v>170</v>
      </c>
      <c r="AY82" s="248" t="s">
        <v>201</v>
      </c>
      <c r="BA82" s="397"/>
      <c r="BB82" s="361"/>
      <c r="BC82" s="394"/>
      <c r="BD82" s="265"/>
      <c r="BE82" s="251" t="s">
        <v>124</v>
      </c>
      <c r="BF82" s="238" t="s">
        <v>184</v>
      </c>
      <c r="BG82" s="252"/>
      <c r="BH82" s="252" t="s">
        <v>160</v>
      </c>
      <c r="BI82" s="252"/>
      <c r="BJ82" s="248">
        <v>1</v>
      </c>
      <c r="BK82" s="240" t="s">
        <v>170</v>
      </c>
      <c r="BL82" s="248" t="s">
        <v>201</v>
      </c>
      <c r="BN82" s="397"/>
      <c r="BO82" s="361"/>
      <c r="BP82" s="394"/>
      <c r="BQ82" s="265"/>
      <c r="BR82" s="251" t="s">
        <v>124</v>
      </c>
      <c r="BS82" s="238" t="s">
        <v>184</v>
      </c>
      <c r="BT82" s="252"/>
      <c r="BU82" s="252" t="s">
        <v>160</v>
      </c>
      <c r="BV82" s="252"/>
      <c r="BW82" s="248">
        <v>1</v>
      </c>
      <c r="BX82" s="240" t="s">
        <v>170</v>
      </c>
      <c r="BY82" s="248" t="s">
        <v>201</v>
      </c>
      <c r="CA82" s="397"/>
      <c r="CB82" s="361"/>
      <c r="CC82" s="394"/>
      <c r="CD82" s="265"/>
      <c r="CE82" s="251" t="s">
        <v>124</v>
      </c>
      <c r="CF82" s="238" t="s">
        <v>184</v>
      </c>
      <c r="CG82" s="252"/>
      <c r="CH82" s="252" t="s">
        <v>160</v>
      </c>
      <c r="CI82" s="252"/>
      <c r="CJ82" s="248">
        <v>1</v>
      </c>
      <c r="CK82" s="240" t="s">
        <v>170</v>
      </c>
      <c r="CL82" s="248" t="s">
        <v>201</v>
      </c>
      <c r="CN82" s="397"/>
      <c r="CO82" s="361"/>
      <c r="CP82" s="394"/>
      <c r="CQ82" s="265"/>
      <c r="CR82" s="251" t="s">
        <v>124</v>
      </c>
      <c r="CS82" s="238" t="s">
        <v>184</v>
      </c>
      <c r="CT82" s="252"/>
      <c r="CU82" s="252" t="s">
        <v>160</v>
      </c>
      <c r="CV82" s="252"/>
      <c r="CW82" s="248">
        <v>1</v>
      </c>
      <c r="CX82" s="240" t="s">
        <v>170</v>
      </c>
      <c r="CY82" s="248" t="s">
        <v>201</v>
      </c>
      <c r="DA82" s="397"/>
      <c r="DB82" s="361"/>
      <c r="DC82" s="394"/>
      <c r="DD82" s="265"/>
      <c r="DE82" s="251" t="s">
        <v>124</v>
      </c>
      <c r="DF82" s="238" t="s">
        <v>184</v>
      </c>
      <c r="DG82" s="252"/>
      <c r="DH82" s="252" t="s">
        <v>160</v>
      </c>
      <c r="DI82" s="252"/>
      <c r="DJ82" s="248">
        <v>1</v>
      </c>
      <c r="DK82" s="240" t="s">
        <v>170</v>
      </c>
      <c r="DL82" s="248" t="s">
        <v>201</v>
      </c>
    </row>
    <row r="83" spans="1:116" ht="9.75" customHeight="1" x14ac:dyDescent="0.2">
      <c r="A83" s="397"/>
      <c r="B83" s="361"/>
      <c r="C83" s="394"/>
      <c r="D83" s="265"/>
      <c r="E83" s="251" t="s">
        <v>125</v>
      </c>
      <c r="F83" s="238" t="s">
        <v>184</v>
      </c>
      <c r="G83" s="252"/>
      <c r="H83" s="252" t="s">
        <v>160</v>
      </c>
      <c r="I83" s="252"/>
      <c r="J83" s="238">
        <v>1</v>
      </c>
      <c r="K83" s="240" t="s">
        <v>170</v>
      </c>
      <c r="L83" s="248" t="s">
        <v>201</v>
      </c>
      <c r="N83" s="397"/>
      <c r="O83" s="361"/>
      <c r="P83" s="394"/>
      <c r="Q83" s="265"/>
      <c r="R83" s="251" t="s">
        <v>125</v>
      </c>
      <c r="S83" s="238" t="s">
        <v>184</v>
      </c>
      <c r="T83" s="252"/>
      <c r="U83" s="252" t="s">
        <v>160</v>
      </c>
      <c r="V83" s="252"/>
      <c r="W83" s="248">
        <v>1</v>
      </c>
      <c r="X83" s="240" t="s">
        <v>170</v>
      </c>
      <c r="Y83" s="248" t="s">
        <v>201</v>
      </c>
      <c r="AA83" s="397"/>
      <c r="AB83" s="361"/>
      <c r="AC83" s="394"/>
      <c r="AD83" s="265"/>
      <c r="AE83" s="251" t="s">
        <v>125</v>
      </c>
      <c r="AF83" s="238" t="s">
        <v>184</v>
      </c>
      <c r="AG83" s="252"/>
      <c r="AH83" s="252" t="s">
        <v>160</v>
      </c>
      <c r="AI83" s="252"/>
      <c r="AJ83" s="248">
        <v>1</v>
      </c>
      <c r="AK83" s="240" t="s">
        <v>170</v>
      </c>
      <c r="AL83" s="248" t="s">
        <v>201</v>
      </c>
      <c r="AN83" s="397"/>
      <c r="AO83" s="361"/>
      <c r="AP83" s="394"/>
      <c r="AQ83" s="265"/>
      <c r="AR83" s="251" t="s">
        <v>125</v>
      </c>
      <c r="AS83" s="238" t="s">
        <v>184</v>
      </c>
      <c r="AT83" s="252"/>
      <c r="AU83" s="252" t="s">
        <v>160</v>
      </c>
      <c r="AV83" s="252"/>
      <c r="AW83" s="248">
        <v>1</v>
      </c>
      <c r="AX83" s="240" t="s">
        <v>170</v>
      </c>
      <c r="AY83" s="248" t="s">
        <v>201</v>
      </c>
      <c r="BA83" s="397"/>
      <c r="BB83" s="361"/>
      <c r="BC83" s="394"/>
      <c r="BD83" s="265"/>
      <c r="BE83" s="251" t="s">
        <v>125</v>
      </c>
      <c r="BF83" s="238" t="s">
        <v>184</v>
      </c>
      <c r="BG83" s="252"/>
      <c r="BH83" s="252" t="s">
        <v>160</v>
      </c>
      <c r="BI83" s="252"/>
      <c r="BJ83" s="248">
        <v>1</v>
      </c>
      <c r="BK83" s="240" t="s">
        <v>170</v>
      </c>
      <c r="BL83" s="248" t="s">
        <v>201</v>
      </c>
      <c r="BN83" s="397"/>
      <c r="BO83" s="361"/>
      <c r="BP83" s="394"/>
      <c r="BQ83" s="265"/>
      <c r="BR83" s="251" t="s">
        <v>125</v>
      </c>
      <c r="BS83" s="238" t="s">
        <v>184</v>
      </c>
      <c r="BT83" s="252"/>
      <c r="BU83" s="252" t="s">
        <v>160</v>
      </c>
      <c r="BV83" s="252"/>
      <c r="BW83" s="248">
        <v>1</v>
      </c>
      <c r="BX83" s="240" t="s">
        <v>170</v>
      </c>
      <c r="BY83" s="248" t="s">
        <v>201</v>
      </c>
      <c r="CA83" s="397"/>
      <c r="CB83" s="361"/>
      <c r="CC83" s="394"/>
      <c r="CD83" s="265"/>
      <c r="CE83" s="251" t="s">
        <v>125</v>
      </c>
      <c r="CF83" s="238" t="s">
        <v>184</v>
      </c>
      <c r="CG83" s="252"/>
      <c r="CH83" s="252" t="s">
        <v>160</v>
      </c>
      <c r="CI83" s="252"/>
      <c r="CJ83" s="248">
        <v>1</v>
      </c>
      <c r="CK83" s="240" t="s">
        <v>170</v>
      </c>
      <c r="CL83" s="248" t="s">
        <v>201</v>
      </c>
      <c r="CN83" s="397"/>
      <c r="CO83" s="361"/>
      <c r="CP83" s="394"/>
      <c r="CQ83" s="265"/>
      <c r="CR83" s="251" t="s">
        <v>125</v>
      </c>
      <c r="CS83" s="238" t="s">
        <v>184</v>
      </c>
      <c r="CT83" s="252"/>
      <c r="CU83" s="252" t="s">
        <v>160</v>
      </c>
      <c r="CV83" s="252"/>
      <c r="CW83" s="248">
        <v>1</v>
      </c>
      <c r="CX83" s="240" t="s">
        <v>170</v>
      </c>
      <c r="CY83" s="248" t="s">
        <v>201</v>
      </c>
      <c r="DA83" s="397"/>
      <c r="DB83" s="361"/>
      <c r="DC83" s="394"/>
      <c r="DD83" s="265"/>
      <c r="DE83" s="251" t="s">
        <v>125</v>
      </c>
      <c r="DF83" s="238" t="s">
        <v>184</v>
      </c>
      <c r="DG83" s="252"/>
      <c r="DH83" s="252" t="s">
        <v>160</v>
      </c>
      <c r="DI83" s="252"/>
      <c r="DJ83" s="248">
        <v>1</v>
      </c>
      <c r="DK83" s="240" t="s">
        <v>170</v>
      </c>
      <c r="DL83" s="248" t="s">
        <v>201</v>
      </c>
    </row>
    <row r="84" spans="1:116" ht="9.75" customHeight="1" x14ac:dyDescent="0.2">
      <c r="A84" s="397"/>
      <c r="B84" s="361"/>
      <c r="C84" s="394"/>
      <c r="D84" s="265"/>
      <c r="E84" s="251" t="s">
        <v>126</v>
      </c>
      <c r="F84" s="238" t="s">
        <v>184</v>
      </c>
      <c r="G84" s="252"/>
      <c r="H84" s="252" t="s">
        <v>160</v>
      </c>
      <c r="I84" s="252"/>
      <c r="J84" s="238">
        <v>1</v>
      </c>
      <c r="K84" s="240" t="s">
        <v>170</v>
      </c>
      <c r="L84" s="248" t="s">
        <v>201</v>
      </c>
      <c r="N84" s="397"/>
      <c r="O84" s="361"/>
      <c r="P84" s="394"/>
      <c r="Q84" s="265"/>
      <c r="R84" s="251" t="s">
        <v>126</v>
      </c>
      <c r="S84" s="238" t="s">
        <v>184</v>
      </c>
      <c r="T84" s="252"/>
      <c r="U84" s="252" t="s">
        <v>160</v>
      </c>
      <c r="V84" s="252"/>
      <c r="W84" s="248">
        <v>1</v>
      </c>
      <c r="X84" s="240" t="s">
        <v>170</v>
      </c>
      <c r="Y84" s="248" t="s">
        <v>201</v>
      </c>
      <c r="AA84" s="397"/>
      <c r="AB84" s="361"/>
      <c r="AC84" s="394"/>
      <c r="AD84" s="265"/>
      <c r="AE84" s="251" t="s">
        <v>126</v>
      </c>
      <c r="AF84" s="238" t="s">
        <v>184</v>
      </c>
      <c r="AG84" s="252"/>
      <c r="AH84" s="252" t="s">
        <v>160</v>
      </c>
      <c r="AI84" s="252"/>
      <c r="AJ84" s="248">
        <v>1</v>
      </c>
      <c r="AK84" s="240" t="s">
        <v>170</v>
      </c>
      <c r="AL84" s="248" t="s">
        <v>201</v>
      </c>
      <c r="AN84" s="397"/>
      <c r="AO84" s="361"/>
      <c r="AP84" s="394"/>
      <c r="AQ84" s="265"/>
      <c r="AR84" s="251" t="s">
        <v>126</v>
      </c>
      <c r="AS84" s="238" t="s">
        <v>184</v>
      </c>
      <c r="AT84" s="252"/>
      <c r="AU84" s="252" t="s">
        <v>160</v>
      </c>
      <c r="AV84" s="252"/>
      <c r="AW84" s="248">
        <v>1</v>
      </c>
      <c r="AX84" s="240" t="s">
        <v>170</v>
      </c>
      <c r="AY84" s="248" t="s">
        <v>201</v>
      </c>
      <c r="BA84" s="397"/>
      <c r="BB84" s="361"/>
      <c r="BC84" s="394"/>
      <c r="BD84" s="265"/>
      <c r="BE84" s="251" t="s">
        <v>126</v>
      </c>
      <c r="BF84" s="238" t="s">
        <v>184</v>
      </c>
      <c r="BG84" s="252"/>
      <c r="BH84" s="252" t="s">
        <v>160</v>
      </c>
      <c r="BI84" s="252"/>
      <c r="BJ84" s="248">
        <v>1</v>
      </c>
      <c r="BK84" s="240" t="s">
        <v>170</v>
      </c>
      <c r="BL84" s="248" t="s">
        <v>201</v>
      </c>
      <c r="BN84" s="397"/>
      <c r="BO84" s="361"/>
      <c r="BP84" s="394"/>
      <c r="BQ84" s="265"/>
      <c r="BR84" s="251" t="s">
        <v>126</v>
      </c>
      <c r="BS84" s="238" t="s">
        <v>184</v>
      </c>
      <c r="BT84" s="252"/>
      <c r="BU84" s="252" t="s">
        <v>160</v>
      </c>
      <c r="BV84" s="252"/>
      <c r="BW84" s="248">
        <v>1</v>
      </c>
      <c r="BX84" s="240" t="s">
        <v>170</v>
      </c>
      <c r="BY84" s="248" t="s">
        <v>201</v>
      </c>
      <c r="CA84" s="397"/>
      <c r="CB84" s="361"/>
      <c r="CC84" s="394"/>
      <c r="CD84" s="265"/>
      <c r="CE84" s="251" t="s">
        <v>126</v>
      </c>
      <c r="CF84" s="238" t="s">
        <v>184</v>
      </c>
      <c r="CG84" s="252"/>
      <c r="CH84" s="252" t="s">
        <v>160</v>
      </c>
      <c r="CI84" s="252"/>
      <c r="CJ84" s="248">
        <v>1</v>
      </c>
      <c r="CK84" s="240" t="s">
        <v>170</v>
      </c>
      <c r="CL84" s="248" t="s">
        <v>201</v>
      </c>
      <c r="CN84" s="397"/>
      <c r="CO84" s="361"/>
      <c r="CP84" s="394"/>
      <c r="CQ84" s="265"/>
      <c r="CR84" s="251" t="s">
        <v>126</v>
      </c>
      <c r="CS84" s="238" t="s">
        <v>184</v>
      </c>
      <c r="CT84" s="252"/>
      <c r="CU84" s="252" t="s">
        <v>160</v>
      </c>
      <c r="CV84" s="252"/>
      <c r="CW84" s="248">
        <v>1</v>
      </c>
      <c r="CX84" s="240" t="s">
        <v>170</v>
      </c>
      <c r="CY84" s="248" t="s">
        <v>201</v>
      </c>
      <c r="DA84" s="397"/>
      <c r="DB84" s="361"/>
      <c r="DC84" s="394"/>
      <c r="DD84" s="265"/>
      <c r="DE84" s="251" t="s">
        <v>126</v>
      </c>
      <c r="DF84" s="238" t="s">
        <v>184</v>
      </c>
      <c r="DG84" s="252"/>
      <c r="DH84" s="252" t="s">
        <v>160</v>
      </c>
      <c r="DI84" s="252"/>
      <c r="DJ84" s="248">
        <v>1</v>
      </c>
      <c r="DK84" s="240" t="s">
        <v>170</v>
      </c>
      <c r="DL84" s="248" t="s">
        <v>201</v>
      </c>
    </row>
    <row r="85" spans="1:116" ht="9.75" customHeight="1" x14ac:dyDescent="0.2">
      <c r="A85" s="397"/>
      <c r="B85" s="361"/>
      <c r="C85" s="394"/>
      <c r="D85" s="265"/>
      <c r="E85" s="251" t="s">
        <v>127</v>
      </c>
      <c r="F85" s="238" t="s">
        <v>184</v>
      </c>
      <c r="G85" s="252"/>
      <c r="H85" s="252" t="s">
        <v>160</v>
      </c>
      <c r="I85" s="252"/>
      <c r="J85" s="238">
        <v>1</v>
      </c>
      <c r="K85" s="240" t="s">
        <v>170</v>
      </c>
      <c r="L85" s="248" t="s">
        <v>201</v>
      </c>
      <c r="N85" s="397"/>
      <c r="O85" s="361"/>
      <c r="P85" s="394"/>
      <c r="Q85" s="265"/>
      <c r="R85" s="251" t="s">
        <v>127</v>
      </c>
      <c r="S85" s="238" t="s">
        <v>184</v>
      </c>
      <c r="T85" s="252"/>
      <c r="U85" s="252" t="s">
        <v>160</v>
      </c>
      <c r="V85" s="252"/>
      <c r="W85" s="248">
        <v>1</v>
      </c>
      <c r="X85" s="240" t="s">
        <v>170</v>
      </c>
      <c r="Y85" s="248" t="s">
        <v>201</v>
      </c>
      <c r="AA85" s="397"/>
      <c r="AB85" s="361"/>
      <c r="AC85" s="394"/>
      <c r="AD85" s="265"/>
      <c r="AE85" s="251" t="s">
        <v>127</v>
      </c>
      <c r="AF85" s="238" t="s">
        <v>184</v>
      </c>
      <c r="AG85" s="252"/>
      <c r="AH85" s="252" t="s">
        <v>160</v>
      </c>
      <c r="AI85" s="252"/>
      <c r="AJ85" s="248">
        <v>1</v>
      </c>
      <c r="AK85" s="240" t="s">
        <v>170</v>
      </c>
      <c r="AL85" s="248" t="s">
        <v>201</v>
      </c>
      <c r="AN85" s="397"/>
      <c r="AO85" s="361"/>
      <c r="AP85" s="394"/>
      <c r="AQ85" s="265"/>
      <c r="AR85" s="251" t="s">
        <v>127</v>
      </c>
      <c r="AS85" s="238" t="s">
        <v>184</v>
      </c>
      <c r="AT85" s="252"/>
      <c r="AU85" s="252" t="s">
        <v>160</v>
      </c>
      <c r="AV85" s="252"/>
      <c r="AW85" s="248">
        <v>1</v>
      </c>
      <c r="AX85" s="240" t="s">
        <v>170</v>
      </c>
      <c r="AY85" s="248" t="s">
        <v>201</v>
      </c>
      <c r="BA85" s="397"/>
      <c r="BB85" s="361"/>
      <c r="BC85" s="394"/>
      <c r="BD85" s="265"/>
      <c r="BE85" s="251" t="s">
        <v>127</v>
      </c>
      <c r="BF85" s="238" t="s">
        <v>184</v>
      </c>
      <c r="BG85" s="252"/>
      <c r="BH85" s="252" t="s">
        <v>160</v>
      </c>
      <c r="BI85" s="252"/>
      <c r="BJ85" s="248">
        <v>1</v>
      </c>
      <c r="BK85" s="240" t="s">
        <v>170</v>
      </c>
      <c r="BL85" s="248" t="s">
        <v>201</v>
      </c>
      <c r="BN85" s="397"/>
      <c r="BO85" s="361"/>
      <c r="BP85" s="394"/>
      <c r="BQ85" s="265"/>
      <c r="BR85" s="251" t="s">
        <v>127</v>
      </c>
      <c r="BS85" s="238" t="s">
        <v>184</v>
      </c>
      <c r="BT85" s="252"/>
      <c r="BU85" s="252" t="s">
        <v>160</v>
      </c>
      <c r="BV85" s="252"/>
      <c r="BW85" s="248">
        <v>1</v>
      </c>
      <c r="BX85" s="240" t="s">
        <v>170</v>
      </c>
      <c r="BY85" s="248" t="s">
        <v>201</v>
      </c>
      <c r="CA85" s="397"/>
      <c r="CB85" s="361"/>
      <c r="CC85" s="394"/>
      <c r="CD85" s="265"/>
      <c r="CE85" s="251" t="s">
        <v>127</v>
      </c>
      <c r="CF85" s="238" t="s">
        <v>184</v>
      </c>
      <c r="CG85" s="252"/>
      <c r="CH85" s="252" t="s">
        <v>160</v>
      </c>
      <c r="CI85" s="252"/>
      <c r="CJ85" s="248">
        <v>1</v>
      </c>
      <c r="CK85" s="240" t="s">
        <v>170</v>
      </c>
      <c r="CL85" s="248" t="s">
        <v>201</v>
      </c>
      <c r="CN85" s="397"/>
      <c r="CO85" s="361"/>
      <c r="CP85" s="394"/>
      <c r="CQ85" s="265"/>
      <c r="CR85" s="251" t="s">
        <v>127</v>
      </c>
      <c r="CS85" s="238" t="s">
        <v>184</v>
      </c>
      <c r="CT85" s="252"/>
      <c r="CU85" s="252" t="s">
        <v>160</v>
      </c>
      <c r="CV85" s="252"/>
      <c r="CW85" s="248">
        <v>1</v>
      </c>
      <c r="CX85" s="240" t="s">
        <v>170</v>
      </c>
      <c r="CY85" s="248" t="s">
        <v>201</v>
      </c>
      <c r="DA85" s="397"/>
      <c r="DB85" s="361"/>
      <c r="DC85" s="394"/>
      <c r="DD85" s="265"/>
      <c r="DE85" s="251" t="s">
        <v>127</v>
      </c>
      <c r="DF85" s="238" t="s">
        <v>184</v>
      </c>
      <c r="DG85" s="252"/>
      <c r="DH85" s="252" t="s">
        <v>160</v>
      </c>
      <c r="DI85" s="252"/>
      <c r="DJ85" s="248">
        <v>1</v>
      </c>
      <c r="DK85" s="240" t="s">
        <v>170</v>
      </c>
      <c r="DL85" s="248" t="s">
        <v>201</v>
      </c>
    </row>
    <row r="86" spans="1:116" ht="9.75" customHeight="1" x14ac:dyDescent="0.2">
      <c r="A86" s="397"/>
      <c r="B86" s="361"/>
      <c r="C86" s="394"/>
      <c r="D86" s="265"/>
      <c r="E86" s="251" t="s">
        <v>128</v>
      </c>
      <c r="F86" s="238" t="s">
        <v>184</v>
      </c>
      <c r="G86" s="252"/>
      <c r="H86" s="252" t="s">
        <v>160</v>
      </c>
      <c r="I86" s="252"/>
      <c r="J86" s="238">
        <v>1</v>
      </c>
      <c r="K86" s="240" t="s">
        <v>170</v>
      </c>
      <c r="L86" s="248" t="s">
        <v>201</v>
      </c>
      <c r="N86" s="397"/>
      <c r="O86" s="361"/>
      <c r="P86" s="394"/>
      <c r="Q86" s="265"/>
      <c r="R86" s="251" t="s">
        <v>128</v>
      </c>
      <c r="S86" s="238" t="s">
        <v>184</v>
      </c>
      <c r="T86" s="252"/>
      <c r="U86" s="252" t="s">
        <v>160</v>
      </c>
      <c r="V86" s="252"/>
      <c r="W86" s="248">
        <v>1</v>
      </c>
      <c r="X86" s="240" t="s">
        <v>170</v>
      </c>
      <c r="Y86" s="248" t="s">
        <v>201</v>
      </c>
      <c r="AA86" s="397"/>
      <c r="AB86" s="361"/>
      <c r="AC86" s="394"/>
      <c r="AD86" s="265"/>
      <c r="AE86" s="251" t="s">
        <v>128</v>
      </c>
      <c r="AF86" s="238" t="s">
        <v>184</v>
      </c>
      <c r="AG86" s="252"/>
      <c r="AH86" s="252" t="s">
        <v>160</v>
      </c>
      <c r="AI86" s="252"/>
      <c r="AJ86" s="248">
        <v>1</v>
      </c>
      <c r="AK86" s="240" t="s">
        <v>170</v>
      </c>
      <c r="AL86" s="248" t="s">
        <v>201</v>
      </c>
      <c r="AN86" s="397"/>
      <c r="AO86" s="361"/>
      <c r="AP86" s="394"/>
      <c r="AQ86" s="265"/>
      <c r="AR86" s="251" t="s">
        <v>128</v>
      </c>
      <c r="AS86" s="238" t="s">
        <v>184</v>
      </c>
      <c r="AT86" s="252"/>
      <c r="AU86" s="252" t="s">
        <v>160</v>
      </c>
      <c r="AV86" s="252"/>
      <c r="AW86" s="248">
        <v>1</v>
      </c>
      <c r="AX86" s="240" t="s">
        <v>170</v>
      </c>
      <c r="AY86" s="248" t="s">
        <v>201</v>
      </c>
      <c r="BA86" s="397"/>
      <c r="BB86" s="361"/>
      <c r="BC86" s="394"/>
      <c r="BD86" s="265"/>
      <c r="BE86" s="251" t="s">
        <v>128</v>
      </c>
      <c r="BF86" s="238" t="s">
        <v>184</v>
      </c>
      <c r="BG86" s="252"/>
      <c r="BH86" s="252" t="s">
        <v>160</v>
      </c>
      <c r="BI86" s="252"/>
      <c r="BJ86" s="248">
        <v>1</v>
      </c>
      <c r="BK86" s="240" t="s">
        <v>170</v>
      </c>
      <c r="BL86" s="248" t="s">
        <v>201</v>
      </c>
      <c r="BN86" s="397"/>
      <c r="BO86" s="361"/>
      <c r="BP86" s="394"/>
      <c r="BQ86" s="265"/>
      <c r="BR86" s="251" t="s">
        <v>128</v>
      </c>
      <c r="BS86" s="238" t="s">
        <v>184</v>
      </c>
      <c r="BT86" s="252"/>
      <c r="BU86" s="252" t="s">
        <v>160</v>
      </c>
      <c r="BV86" s="252"/>
      <c r="BW86" s="248">
        <v>1</v>
      </c>
      <c r="BX86" s="240" t="s">
        <v>170</v>
      </c>
      <c r="BY86" s="248" t="s">
        <v>201</v>
      </c>
      <c r="CA86" s="397"/>
      <c r="CB86" s="361"/>
      <c r="CC86" s="394"/>
      <c r="CD86" s="265"/>
      <c r="CE86" s="251" t="s">
        <v>128</v>
      </c>
      <c r="CF86" s="238" t="s">
        <v>184</v>
      </c>
      <c r="CG86" s="252"/>
      <c r="CH86" s="252" t="s">
        <v>160</v>
      </c>
      <c r="CI86" s="252"/>
      <c r="CJ86" s="248">
        <v>1</v>
      </c>
      <c r="CK86" s="240" t="s">
        <v>170</v>
      </c>
      <c r="CL86" s="248" t="s">
        <v>201</v>
      </c>
      <c r="CN86" s="397"/>
      <c r="CO86" s="361"/>
      <c r="CP86" s="394"/>
      <c r="CQ86" s="265"/>
      <c r="CR86" s="251" t="s">
        <v>128</v>
      </c>
      <c r="CS86" s="238" t="s">
        <v>184</v>
      </c>
      <c r="CT86" s="252"/>
      <c r="CU86" s="252" t="s">
        <v>160</v>
      </c>
      <c r="CV86" s="252"/>
      <c r="CW86" s="248">
        <v>1</v>
      </c>
      <c r="CX86" s="240" t="s">
        <v>170</v>
      </c>
      <c r="CY86" s="248" t="s">
        <v>201</v>
      </c>
      <c r="DA86" s="397"/>
      <c r="DB86" s="361"/>
      <c r="DC86" s="394"/>
      <c r="DD86" s="265"/>
      <c r="DE86" s="251" t="s">
        <v>128</v>
      </c>
      <c r="DF86" s="238" t="s">
        <v>184</v>
      </c>
      <c r="DG86" s="252"/>
      <c r="DH86" s="252" t="s">
        <v>160</v>
      </c>
      <c r="DI86" s="252"/>
      <c r="DJ86" s="248">
        <v>1</v>
      </c>
      <c r="DK86" s="240" t="s">
        <v>170</v>
      </c>
      <c r="DL86" s="248" t="s">
        <v>201</v>
      </c>
    </row>
    <row r="87" spans="1:116" ht="9.75" customHeight="1" x14ac:dyDescent="0.2">
      <c r="A87" s="397"/>
      <c r="B87" s="361"/>
      <c r="C87" s="394"/>
      <c r="D87" s="265"/>
      <c r="E87" s="251" t="s">
        <v>129</v>
      </c>
      <c r="F87" s="238" t="s">
        <v>184</v>
      </c>
      <c r="G87" s="252"/>
      <c r="H87" s="252" t="s">
        <v>160</v>
      </c>
      <c r="I87" s="252"/>
      <c r="J87" s="238">
        <v>1</v>
      </c>
      <c r="K87" s="240" t="s">
        <v>170</v>
      </c>
      <c r="L87" s="248" t="s">
        <v>201</v>
      </c>
      <c r="N87" s="397"/>
      <c r="O87" s="361"/>
      <c r="P87" s="394"/>
      <c r="Q87" s="265"/>
      <c r="R87" s="251" t="s">
        <v>129</v>
      </c>
      <c r="S87" s="238" t="s">
        <v>184</v>
      </c>
      <c r="T87" s="252"/>
      <c r="U87" s="252" t="s">
        <v>160</v>
      </c>
      <c r="V87" s="252"/>
      <c r="W87" s="248">
        <v>1</v>
      </c>
      <c r="X87" s="240" t="s">
        <v>170</v>
      </c>
      <c r="Y87" s="248" t="s">
        <v>201</v>
      </c>
      <c r="AA87" s="397"/>
      <c r="AB87" s="361"/>
      <c r="AC87" s="394"/>
      <c r="AD87" s="265"/>
      <c r="AE87" s="251" t="s">
        <v>129</v>
      </c>
      <c r="AF87" s="238" t="s">
        <v>184</v>
      </c>
      <c r="AG87" s="252"/>
      <c r="AH87" s="252" t="s">
        <v>160</v>
      </c>
      <c r="AI87" s="252"/>
      <c r="AJ87" s="248">
        <v>1</v>
      </c>
      <c r="AK87" s="240" t="s">
        <v>170</v>
      </c>
      <c r="AL87" s="248" t="s">
        <v>201</v>
      </c>
      <c r="AN87" s="397"/>
      <c r="AO87" s="361"/>
      <c r="AP87" s="394"/>
      <c r="AQ87" s="265"/>
      <c r="AR87" s="251" t="s">
        <v>129</v>
      </c>
      <c r="AS87" s="238" t="s">
        <v>184</v>
      </c>
      <c r="AT87" s="252"/>
      <c r="AU87" s="252" t="s">
        <v>160</v>
      </c>
      <c r="AV87" s="252"/>
      <c r="AW87" s="248">
        <v>1</v>
      </c>
      <c r="AX87" s="240" t="s">
        <v>170</v>
      </c>
      <c r="AY87" s="248" t="s">
        <v>201</v>
      </c>
      <c r="BA87" s="397"/>
      <c r="BB87" s="361"/>
      <c r="BC87" s="394"/>
      <c r="BD87" s="265"/>
      <c r="BE87" s="251" t="s">
        <v>129</v>
      </c>
      <c r="BF87" s="238" t="s">
        <v>184</v>
      </c>
      <c r="BG87" s="252"/>
      <c r="BH87" s="252" t="s">
        <v>160</v>
      </c>
      <c r="BI87" s="252"/>
      <c r="BJ87" s="248">
        <v>1</v>
      </c>
      <c r="BK87" s="240" t="s">
        <v>170</v>
      </c>
      <c r="BL87" s="248" t="s">
        <v>201</v>
      </c>
      <c r="BN87" s="397"/>
      <c r="BO87" s="361"/>
      <c r="BP87" s="394"/>
      <c r="BQ87" s="265"/>
      <c r="BR87" s="251" t="s">
        <v>129</v>
      </c>
      <c r="BS87" s="238" t="s">
        <v>184</v>
      </c>
      <c r="BT87" s="252"/>
      <c r="BU87" s="252" t="s">
        <v>160</v>
      </c>
      <c r="BV87" s="252"/>
      <c r="BW87" s="248">
        <v>1</v>
      </c>
      <c r="BX87" s="240" t="s">
        <v>170</v>
      </c>
      <c r="BY87" s="248" t="s">
        <v>201</v>
      </c>
      <c r="CA87" s="397"/>
      <c r="CB87" s="361"/>
      <c r="CC87" s="394"/>
      <c r="CD87" s="265"/>
      <c r="CE87" s="251" t="s">
        <v>129</v>
      </c>
      <c r="CF87" s="238" t="s">
        <v>184</v>
      </c>
      <c r="CG87" s="252"/>
      <c r="CH87" s="252" t="s">
        <v>160</v>
      </c>
      <c r="CI87" s="252"/>
      <c r="CJ87" s="248">
        <v>1</v>
      </c>
      <c r="CK87" s="240" t="s">
        <v>170</v>
      </c>
      <c r="CL87" s="248" t="s">
        <v>201</v>
      </c>
      <c r="CN87" s="397"/>
      <c r="CO87" s="361"/>
      <c r="CP87" s="394"/>
      <c r="CQ87" s="265"/>
      <c r="CR87" s="251" t="s">
        <v>129</v>
      </c>
      <c r="CS87" s="238" t="s">
        <v>184</v>
      </c>
      <c r="CT87" s="252"/>
      <c r="CU87" s="252" t="s">
        <v>160</v>
      </c>
      <c r="CV87" s="252"/>
      <c r="CW87" s="248">
        <v>1</v>
      </c>
      <c r="CX87" s="240" t="s">
        <v>170</v>
      </c>
      <c r="CY87" s="248" t="s">
        <v>201</v>
      </c>
      <c r="DA87" s="397"/>
      <c r="DB87" s="361"/>
      <c r="DC87" s="394"/>
      <c r="DD87" s="265"/>
      <c r="DE87" s="251" t="s">
        <v>129</v>
      </c>
      <c r="DF87" s="238" t="s">
        <v>184</v>
      </c>
      <c r="DG87" s="252"/>
      <c r="DH87" s="252" t="s">
        <v>160</v>
      </c>
      <c r="DI87" s="252"/>
      <c r="DJ87" s="248">
        <v>1</v>
      </c>
      <c r="DK87" s="240" t="s">
        <v>170</v>
      </c>
      <c r="DL87" s="248" t="s">
        <v>201</v>
      </c>
    </row>
    <row r="88" spans="1:116" ht="9.75" customHeight="1" x14ac:dyDescent="0.2">
      <c r="A88" s="397"/>
      <c r="B88" s="361"/>
      <c r="C88" s="394"/>
      <c r="D88" s="265">
        <f>(Q88+AD88+AQ88+BD88+BQ88++CD88+CQ88+DD88)</f>
        <v>15</v>
      </c>
      <c r="E88" s="251" t="s">
        <v>130</v>
      </c>
      <c r="F88" s="238" t="s">
        <v>184</v>
      </c>
      <c r="G88" s="252"/>
      <c r="H88" s="252" t="s">
        <v>160</v>
      </c>
      <c r="I88" s="252"/>
      <c r="J88" s="238">
        <v>1</v>
      </c>
      <c r="K88" s="240" t="s">
        <v>170</v>
      </c>
      <c r="L88" s="248" t="s">
        <v>201</v>
      </c>
      <c r="N88" s="397"/>
      <c r="O88" s="361"/>
      <c r="P88" s="394"/>
      <c r="Q88" s="265">
        <v>7</v>
      </c>
      <c r="R88" s="251" t="s">
        <v>130</v>
      </c>
      <c r="S88" s="238" t="s">
        <v>184</v>
      </c>
      <c r="T88" s="252"/>
      <c r="U88" s="252" t="s">
        <v>160</v>
      </c>
      <c r="V88" s="252"/>
      <c r="W88" s="248">
        <v>1</v>
      </c>
      <c r="X88" s="240" t="s">
        <v>170</v>
      </c>
      <c r="Y88" s="248" t="s">
        <v>201</v>
      </c>
      <c r="AA88" s="397"/>
      <c r="AB88" s="361"/>
      <c r="AC88" s="394"/>
      <c r="AD88" s="265">
        <v>3</v>
      </c>
      <c r="AE88" s="251" t="s">
        <v>130</v>
      </c>
      <c r="AF88" s="238" t="s">
        <v>184</v>
      </c>
      <c r="AG88" s="252"/>
      <c r="AH88" s="252" t="s">
        <v>160</v>
      </c>
      <c r="AI88" s="252"/>
      <c r="AJ88" s="248">
        <v>1</v>
      </c>
      <c r="AK88" s="240" t="s">
        <v>170</v>
      </c>
      <c r="AL88" s="248" t="s">
        <v>201</v>
      </c>
      <c r="AN88" s="397"/>
      <c r="AO88" s="361"/>
      <c r="AP88" s="394"/>
      <c r="AQ88" s="265">
        <v>2</v>
      </c>
      <c r="AR88" s="251" t="s">
        <v>130</v>
      </c>
      <c r="AS88" s="238" t="s">
        <v>184</v>
      </c>
      <c r="AT88" s="252"/>
      <c r="AU88" s="252" t="s">
        <v>160</v>
      </c>
      <c r="AV88" s="252"/>
      <c r="AW88" s="248">
        <v>1</v>
      </c>
      <c r="AX88" s="240" t="s">
        <v>170</v>
      </c>
      <c r="AY88" s="248" t="s">
        <v>201</v>
      </c>
      <c r="BA88" s="397"/>
      <c r="BB88" s="361"/>
      <c r="BC88" s="394"/>
      <c r="BD88" s="265">
        <v>0</v>
      </c>
      <c r="BE88" s="251" t="s">
        <v>130</v>
      </c>
      <c r="BF88" s="238" t="s">
        <v>184</v>
      </c>
      <c r="BG88" s="252"/>
      <c r="BH88" s="252" t="s">
        <v>160</v>
      </c>
      <c r="BI88" s="252"/>
      <c r="BJ88" s="248">
        <v>1</v>
      </c>
      <c r="BK88" s="240" t="s">
        <v>170</v>
      </c>
      <c r="BL88" s="248" t="s">
        <v>201</v>
      </c>
      <c r="BN88" s="397"/>
      <c r="BO88" s="361"/>
      <c r="BP88" s="394"/>
      <c r="BQ88" s="265">
        <v>1</v>
      </c>
      <c r="BR88" s="251" t="s">
        <v>130</v>
      </c>
      <c r="BS88" s="238" t="s">
        <v>184</v>
      </c>
      <c r="BT88" s="252"/>
      <c r="BU88" s="252" t="s">
        <v>160</v>
      </c>
      <c r="BV88" s="252"/>
      <c r="BW88" s="248">
        <v>1</v>
      </c>
      <c r="BX88" s="240" t="s">
        <v>170</v>
      </c>
      <c r="BY88" s="248" t="s">
        <v>201</v>
      </c>
      <c r="CA88" s="397"/>
      <c r="CB88" s="361"/>
      <c r="CC88" s="394"/>
      <c r="CD88" s="265">
        <v>2</v>
      </c>
      <c r="CE88" s="251" t="s">
        <v>130</v>
      </c>
      <c r="CF88" s="238" t="s">
        <v>184</v>
      </c>
      <c r="CG88" s="252"/>
      <c r="CH88" s="252" t="s">
        <v>160</v>
      </c>
      <c r="CI88" s="252"/>
      <c r="CJ88" s="248">
        <v>1</v>
      </c>
      <c r="CK88" s="240" t="s">
        <v>170</v>
      </c>
      <c r="CL88" s="248" t="s">
        <v>201</v>
      </c>
      <c r="CN88" s="397"/>
      <c r="CO88" s="361"/>
      <c r="CP88" s="394"/>
      <c r="CQ88" s="265">
        <v>0</v>
      </c>
      <c r="CR88" s="251" t="s">
        <v>130</v>
      </c>
      <c r="CS88" s="238" t="s">
        <v>184</v>
      </c>
      <c r="CT88" s="252"/>
      <c r="CU88" s="252" t="s">
        <v>160</v>
      </c>
      <c r="CV88" s="252"/>
      <c r="CW88" s="248">
        <v>1</v>
      </c>
      <c r="CX88" s="240" t="s">
        <v>170</v>
      </c>
      <c r="CY88" s="248" t="s">
        <v>201</v>
      </c>
      <c r="DA88" s="397"/>
      <c r="DB88" s="361"/>
      <c r="DC88" s="394"/>
      <c r="DD88" s="265">
        <v>0</v>
      </c>
      <c r="DE88" s="251" t="s">
        <v>130</v>
      </c>
      <c r="DF88" s="238" t="s">
        <v>184</v>
      </c>
      <c r="DG88" s="252"/>
      <c r="DH88" s="252" t="s">
        <v>160</v>
      </c>
      <c r="DI88" s="252"/>
      <c r="DJ88" s="248">
        <v>1</v>
      </c>
      <c r="DK88" s="240" t="s">
        <v>170</v>
      </c>
      <c r="DL88" s="248" t="s">
        <v>201</v>
      </c>
    </row>
    <row r="89" spans="1:116" ht="9.75" customHeight="1" x14ac:dyDescent="0.2">
      <c r="A89" s="397"/>
      <c r="B89" s="361"/>
      <c r="C89" s="394"/>
      <c r="D89" s="265"/>
      <c r="E89" s="251" t="s">
        <v>131</v>
      </c>
      <c r="F89" s="238" t="s">
        <v>184</v>
      </c>
      <c r="G89" s="252"/>
      <c r="H89" s="252" t="s">
        <v>160</v>
      </c>
      <c r="I89" s="252"/>
      <c r="J89" s="238">
        <v>1</v>
      </c>
      <c r="K89" s="240" t="s">
        <v>170</v>
      </c>
      <c r="L89" s="248" t="s">
        <v>201</v>
      </c>
      <c r="N89" s="397"/>
      <c r="O89" s="361"/>
      <c r="P89" s="394"/>
      <c r="Q89" s="265"/>
      <c r="R89" s="251" t="s">
        <v>131</v>
      </c>
      <c r="S89" s="238" t="s">
        <v>184</v>
      </c>
      <c r="T89" s="252"/>
      <c r="U89" s="252" t="s">
        <v>160</v>
      </c>
      <c r="V89" s="252"/>
      <c r="W89" s="248">
        <v>1</v>
      </c>
      <c r="X89" s="240" t="s">
        <v>170</v>
      </c>
      <c r="Y89" s="248" t="s">
        <v>201</v>
      </c>
      <c r="AA89" s="397"/>
      <c r="AB89" s="361"/>
      <c r="AC89" s="394"/>
      <c r="AD89" s="265"/>
      <c r="AE89" s="251" t="s">
        <v>131</v>
      </c>
      <c r="AF89" s="238" t="s">
        <v>184</v>
      </c>
      <c r="AG89" s="252"/>
      <c r="AH89" s="252" t="s">
        <v>160</v>
      </c>
      <c r="AI89" s="252"/>
      <c r="AJ89" s="248">
        <v>1</v>
      </c>
      <c r="AK89" s="240" t="s">
        <v>170</v>
      </c>
      <c r="AL89" s="248" t="s">
        <v>201</v>
      </c>
      <c r="AN89" s="397"/>
      <c r="AO89" s="361"/>
      <c r="AP89" s="394"/>
      <c r="AQ89" s="265"/>
      <c r="AR89" s="251" t="s">
        <v>131</v>
      </c>
      <c r="AS89" s="238" t="s">
        <v>184</v>
      </c>
      <c r="AT89" s="252"/>
      <c r="AU89" s="252" t="s">
        <v>160</v>
      </c>
      <c r="AV89" s="252"/>
      <c r="AW89" s="248">
        <v>1</v>
      </c>
      <c r="AX89" s="240" t="s">
        <v>170</v>
      </c>
      <c r="AY89" s="248" t="s">
        <v>201</v>
      </c>
      <c r="BA89" s="397"/>
      <c r="BB89" s="361"/>
      <c r="BC89" s="394"/>
      <c r="BD89" s="265"/>
      <c r="BE89" s="251" t="s">
        <v>131</v>
      </c>
      <c r="BF89" s="238" t="s">
        <v>184</v>
      </c>
      <c r="BG89" s="252"/>
      <c r="BH89" s="252" t="s">
        <v>160</v>
      </c>
      <c r="BI89" s="252"/>
      <c r="BJ89" s="248">
        <v>1</v>
      </c>
      <c r="BK89" s="240" t="s">
        <v>170</v>
      </c>
      <c r="BL89" s="248" t="s">
        <v>201</v>
      </c>
      <c r="BN89" s="397"/>
      <c r="BO89" s="361"/>
      <c r="BP89" s="394"/>
      <c r="BQ89" s="265"/>
      <c r="BR89" s="251" t="s">
        <v>131</v>
      </c>
      <c r="BS89" s="238" t="s">
        <v>184</v>
      </c>
      <c r="BT89" s="252"/>
      <c r="BU89" s="252" t="s">
        <v>160</v>
      </c>
      <c r="BV89" s="252"/>
      <c r="BW89" s="248">
        <v>1</v>
      </c>
      <c r="BX89" s="240" t="s">
        <v>170</v>
      </c>
      <c r="BY89" s="248" t="s">
        <v>201</v>
      </c>
      <c r="CA89" s="397"/>
      <c r="CB89" s="361"/>
      <c r="CC89" s="394"/>
      <c r="CD89" s="265"/>
      <c r="CE89" s="251" t="s">
        <v>131</v>
      </c>
      <c r="CF89" s="238" t="s">
        <v>184</v>
      </c>
      <c r="CG89" s="252"/>
      <c r="CH89" s="252" t="s">
        <v>160</v>
      </c>
      <c r="CI89" s="252"/>
      <c r="CJ89" s="248">
        <v>1</v>
      </c>
      <c r="CK89" s="240" t="s">
        <v>170</v>
      </c>
      <c r="CL89" s="248" t="s">
        <v>201</v>
      </c>
      <c r="CN89" s="397"/>
      <c r="CO89" s="361"/>
      <c r="CP89" s="394"/>
      <c r="CQ89" s="265"/>
      <c r="CR89" s="251" t="s">
        <v>131</v>
      </c>
      <c r="CS89" s="238" t="s">
        <v>184</v>
      </c>
      <c r="CT89" s="252"/>
      <c r="CU89" s="252" t="s">
        <v>160</v>
      </c>
      <c r="CV89" s="252"/>
      <c r="CW89" s="248">
        <v>1</v>
      </c>
      <c r="CX89" s="240" t="s">
        <v>170</v>
      </c>
      <c r="CY89" s="248" t="s">
        <v>201</v>
      </c>
      <c r="DA89" s="397"/>
      <c r="DB89" s="361"/>
      <c r="DC89" s="394"/>
      <c r="DD89" s="265"/>
      <c r="DE89" s="251" t="s">
        <v>131</v>
      </c>
      <c r="DF89" s="238" t="s">
        <v>184</v>
      </c>
      <c r="DG89" s="252"/>
      <c r="DH89" s="252" t="s">
        <v>160</v>
      </c>
      <c r="DI89" s="252"/>
      <c r="DJ89" s="248">
        <v>1</v>
      </c>
      <c r="DK89" s="240" t="s">
        <v>170</v>
      </c>
      <c r="DL89" s="248" t="s">
        <v>201</v>
      </c>
    </row>
    <row r="90" spans="1:116" s="101" customFormat="1" ht="9.75" customHeight="1" x14ac:dyDescent="0.2">
      <c r="A90" s="397"/>
      <c r="B90" s="361"/>
      <c r="C90" s="394"/>
      <c r="D90" s="265"/>
      <c r="E90" s="251" t="s">
        <v>132</v>
      </c>
      <c r="F90" s="238" t="s">
        <v>184</v>
      </c>
      <c r="G90" s="252"/>
      <c r="H90" s="252" t="s">
        <v>160</v>
      </c>
      <c r="I90" s="252"/>
      <c r="J90" s="238">
        <v>1</v>
      </c>
      <c r="K90" s="240" t="s">
        <v>170</v>
      </c>
      <c r="L90" s="248" t="s">
        <v>201</v>
      </c>
      <c r="N90" s="397"/>
      <c r="O90" s="361"/>
      <c r="P90" s="394"/>
      <c r="Q90" s="265"/>
      <c r="R90" s="251" t="s">
        <v>132</v>
      </c>
      <c r="S90" s="238" t="s">
        <v>184</v>
      </c>
      <c r="T90" s="252"/>
      <c r="U90" s="252" t="s">
        <v>160</v>
      </c>
      <c r="V90" s="252"/>
      <c r="W90" s="238">
        <v>1</v>
      </c>
      <c r="X90" s="240" t="s">
        <v>170</v>
      </c>
      <c r="Y90" s="248" t="s">
        <v>201</v>
      </c>
      <c r="AA90" s="397"/>
      <c r="AB90" s="361"/>
      <c r="AC90" s="394"/>
      <c r="AD90" s="265"/>
      <c r="AE90" s="251" t="s">
        <v>132</v>
      </c>
      <c r="AF90" s="238" t="s">
        <v>184</v>
      </c>
      <c r="AG90" s="252"/>
      <c r="AH90" s="252" t="s">
        <v>160</v>
      </c>
      <c r="AI90" s="252"/>
      <c r="AJ90" s="238">
        <v>1</v>
      </c>
      <c r="AK90" s="240" t="s">
        <v>170</v>
      </c>
      <c r="AL90" s="248" t="s">
        <v>201</v>
      </c>
      <c r="AN90" s="397"/>
      <c r="AO90" s="361"/>
      <c r="AP90" s="394"/>
      <c r="AQ90" s="265"/>
      <c r="AR90" s="251" t="s">
        <v>132</v>
      </c>
      <c r="AS90" s="238" t="s">
        <v>184</v>
      </c>
      <c r="AT90" s="252"/>
      <c r="AU90" s="252" t="s">
        <v>160</v>
      </c>
      <c r="AV90" s="252"/>
      <c r="AW90" s="238">
        <v>1</v>
      </c>
      <c r="AX90" s="240" t="s">
        <v>170</v>
      </c>
      <c r="AY90" s="248" t="s">
        <v>201</v>
      </c>
      <c r="BA90" s="397"/>
      <c r="BB90" s="361"/>
      <c r="BC90" s="394"/>
      <c r="BD90" s="265"/>
      <c r="BE90" s="251" t="s">
        <v>132</v>
      </c>
      <c r="BF90" s="238" t="s">
        <v>184</v>
      </c>
      <c r="BG90" s="252"/>
      <c r="BH90" s="252" t="s">
        <v>160</v>
      </c>
      <c r="BI90" s="252"/>
      <c r="BJ90" s="248">
        <v>1</v>
      </c>
      <c r="BK90" s="240" t="s">
        <v>170</v>
      </c>
      <c r="BL90" s="248" t="s">
        <v>201</v>
      </c>
      <c r="BN90" s="397"/>
      <c r="BO90" s="361"/>
      <c r="BP90" s="394"/>
      <c r="BQ90" s="265"/>
      <c r="BR90" s="251" t="s">
        <v>132</v>
      </c>
      <c r="BS90" s="238" t="s">
        <v>184</v>
      </c>
      <c r="BT90" s="252"/>
      <c r="BU90" s="252" t="s">
        <v>160</v>
      </c>
      <c r="BV90" s="252"/>
      <c r="BW90" s="248">
        <v>1</v>
      </c>
      <c r="BX90" s="240" t="s">
        <v>170</v>
      </c>
      <c r="BY90" s="248" t="s">
        <v>201</v>
      </c>
      <c r="CA90" s="397"/>
      <c r="CB90" s="361"/>
      <c r="CC90" s="394"/>
      <c r="CD90" s="265"/>
      <c r="CE90" s="251" t="s">
        <v>132</v>
      </c>
      <c r="CF90" s="238" t="s">
        <v>184</v>
      </c>
      <c r="CG90" s="252"/>
      <c r="CH90" s="252" t="s">
        <v>160</v>
      </c>
      <c r="CI90" s="252"/>
      <c r="CJ90" s="238">
        <v>1</v>
      </c>
      <c r="CK90" s="240" t="s">
        <v>170</v>
      </c>
      <c r="CL90" s="248" t="s">
        <v>201</v>
      </c>
      <c r="CN90" s="397"/>
      <c r="CO90" s="361"/>
      <c r="CP90" s="394"/>
      <c r="CQ90" s="265"/>
      <c r="CR90" s="251" t="s">
        <v>132</v>
      </c>
      <c r="CS90" s="238" t="s">
        <v>184</v>
      </c>
      <c r="CT90" s="252"/>
      <c r="CU90" s="252" t="s">
        <v>160</v>
      </c>
      <c r="CV90" s="252"/>
      <c r="CW90" s="238">
        <v>1</v>
      </c>
      <c r="CX90" s="240" t="s">
        <v>170</v>
      </c>
      <c r="CY90" s="248" t="s">
        <v>201</v>
      </c>
      <c r="DA90" s="397"/>
      <c r="DB90" s="361"/>
      <c r="DC90" s="394"/>
      <c r="DD90" s="265"/>
      <c r="DE90" s="251" t="s">
        <v>132</v>
      </c>
      <c r="DF90" s="238" t="s">
        <v>184</v>
      </c>
      <c r="DG90" s="252"/>
      <c r="DH90" s="252" t="s">
        <v>160</v>
      </c>
      <c r="DI90" s="252"/>
      <c r="DJ90" s="238">
        <v>1</v>
      </c>
      <c r="DK90" s="240" t="s">
        <v>170</v>
      </c>
      <c r="DL90" s="248" t="s">
        <v>201</v>
      </c>
    </row>
    <row r="91" spans="1:116" s="101" customFormat="1" ht="9.75" customHeight="1" x14ac:dyDescent="0.2">
      <c r="A91" s="397"/>
      <c r="B91" s="361"/>
      <c r="C91" s="394"/>
      <c r="D91" s="265"/>
      <c r="E91" s="251" t="s">
        <v>133</v>
      </c>
      <c r="F91" s="238" t="s">
        <v>184</v>
      </c>
      <c r="G91" s="252"/>
      <c r="H91" s="252" t="s">
        <v>160</v>
      </c>
      <c r="I91" s="252"/>
      <c r="J91" s="238">
        <v>1</v>
      </c>
      <c r="K91" s="240" t="s">
        <v>170</v>
      </c>
      <c r="L91" s="248" t="s">
        <v>201</v>
      </c>
      <c r="N91" s="397"/>
      <c r="O91" s="361"/>
      <c r="P91" s="394"/>
      <c r="Q91" s="265"/>
      <c r="R91" s="251" t="s">
        <v>133</v>
      </c>
      <c r="S91" s="238" t="s">
        <v>184</v>
      </c>
      <c r="T91" s="252"/>
      <c r="U91" s="252" t="s">
        <v>160</v>
      </c>
      <c r="V91" s="252"/>
      <c r="W91" s="238">
        <v>1</v>
      </c>
      <c r="X91" s="240" t="s">
        <v>170</v>
      </c>
      <c r="Y91" s="248" t="s">
        <v>201</v>
      </c>
      <c r="AA91" s="397"/>
      <c r="AB91" s="361"/>
      <c r="AC91" s="394"/>
      <c r="AD91" s="265"/>
      <c r="AE91" s="251" t="s">
        <v>133</v>
      </c>
      <c r="AF91" s="238" t="s">
        <v>184</v>
      </c>
      <c r="AG91" s="252"/>
      <c r="AH91" s="252" t="s">
        <v>160</v>
      </c>
      <c r="AI91" s="252"/>
      <c r="AJ91" s="238">
        <v>1</v>
      </c>
      <c r="AK91" s="240" t="s">
        <v>170</v>
      </c>
      <c r="AL91" s="248" t="s">
        <v>201</v>
      </c>
      <c r="AN91" s="397"/>
      <c r="AO91" s="361"/>
      <c r="AP91" s="394"/>
      <c r="AQ91" s="265"/>
      <c r="AR91" s="251" t="s">
        <v>133</v>
      </c>
      <c r="AS91" s="238" t="s">
        <v>184</v>
      </c>
      <c r="AT91" s="252"/>
      <c r="AU91" s="252" t="s">
        <v>160</v>
      </c>
      <c r="AV91" s="252"/>
      <c r="AW91" s="238">
        <v>1</v>
      </c>
      <c r="AX91" s="240" t="s">
        <v>170</v>
      </c>
      <c r="AY91" s="248" t="s">
        <v>201</v>
      </c>
      <c r="BA91" s="397"/>
      <c r="BB91" s="361"/>
      <c r="BC91" s="394"/>
      <c r="BD91" s="265"/>
      <c r="BE91" s="251" t="s">
        <v>133</v>
      </c>
      <c r="BF91" s="238" t="s">
        <v>184</v>
      </c>
      <c r="BG91" s="252"/>
      <c r="BH91" s="252" t="s">
        <v>160</v>
      </c>
      <c r="BI91" s="252"/>
      <c r="BJ91" s="248">
        <v>1</v>
      </c>
      <c r="BK91" s="240" t="s">
        <v>170</v>
      </c>
      <c r="BL91" s="248" t="s">
        <v>201</v>
      </c>
      <c r="BN91" s="397"/>
      <c r="BO91" s="361"/>
      <c r="BP91" s="394"/>
      <c r="BQ91" s="265"/>
      <c r="BR91" s="251" t="s">
        <v>133</v>
      </c>
      <c r="BS91" s="238" t="s">
        <v>184</v>
      </c>
      <c r="BT91" s="252"/>
      <c r="BU91" s="252" t="s">
        <v>160</v>
      </c>
      <c r="BV91" s="252"/>
      <c r="BW91" s="248">
        <v>1</v>
      </c>
      <c r="BX91" s="240" t="s">
        <v>170</v>
      </c>
      <c r="BY91" s="248" t="s">
        <v>201</v>
      </c>
      <c r="CA91" s="397"/>
      <c r="CB91" s="361"/>
      <c r="CC91" s="394"/>
      <c r="CD91" s="265"/>
      <c r="CE91" s="251" t="s">
        <v>133</v>
      </c>
      <c r="CF91" s="238" t="s">
        <v>184</v>
      </c>
      <c r="CG91" s="252"/>
      <c r="CH91" s="252" t="s">
        <v>160</v>
      </c>
      <c r="CI91" s="252"/>
      <c r="CJ91" s="238">
        <v>1</v>
      </c>
      <c r="CK91" s="240" t="s">
        <v>170</v>
      </c>
      <c r="CL91" s="248" t="s">
        <v>201</v>
      </c>
      <c r="CN91" s="397"/>
      <c r="CO91" s="361"/>
      <c r="CP91" s="394"/>
      <c r="CQ91" s="265"/>
      <c r="CR91" s="251" t="s">
        <v>133</v>
      </c>
      <c r="CS91" s="238" t="s">
        <v>184</v>
      </c>
      <c r="CT91" s="252"/>
      <c r="CU91" s="252" t="s">
        <v>160</v>
      </c>
      <c r="CV91" s="252"/>
      <c r="CW91" s="238">
        <v>1</v>
      </c>
      <c r="CX91" s="240" t="s">
        <v>170</v>
      </c>
      <c r="CY91" s="248" t="s">
        <v>201</v>
      </c>
      <c r="DA91" s="397"/>
      <c r="DB91" s="361"/>
      <c r="DC91" s="394"/>
      <c r="DD91" s="265"/>
      <c r="DE91" s="251" t="s">
        <v>133</v>
      </c>
      <c r="DF91" s="238" t="s">
        <v>184</v>
      </c>
      <c r="DG91" s="252"/>
      <c r="DH91" s="252" t="s">
        <v>160</v>
      </c>
      <c r="DI91" s="252"/>
      <c r="DJ91" s="238">
        <v>1</v>
      </c>
      <c r="DK91" s="240" t="s">
        <v>170</v>
      </c>
      <c r="DL91" s="248" t="s">
        <v>201</v>
      </c>
    </row>
    <row r="92" spans="1:116" ht="9.75" customHeight="1" x14ac:dyDescent="0.2">
      <c r="A92" s="397"/>
      <c r="B92" s="361"/>
      <c r="C92" s="394"/>
      <c r="D92" s="265"/>
      <c r="E92" s="251" t="s">
        <v>134</v>
      </c>
      <c r="F92" s="238" t="s">
        <v>184</v>
      </c>
      <c r="G92" s="238"/>
      <c r="H92" s="238" t="s">
        <v>160</v>
      </c>
      <c r="I92" s="238"/>
      <c r="J92" s="238">
        <v>1</v>
      </c>
      <c r="K92" s="240" t="s">
        <v>170</v>
      </c>
      <c r="L92" s="248" t="s">
        <v>201</v>
      </c>
      <c r="N92" s="397"/>
      <c r="O92" s="361"/>
      <c r="P92" s="394"/>
      <c r="Q92" s="265"/>
      <c r="R92" s="251" t="s">
        <v>134</v>
      </c>
      <c r="S92" s="238" t="s">
        <v>184</v>
      </c>
      <c r="T92" s="238"/>
      <c r="U92" s="238" t="s">
        <v>160</v>
      </c>
      <c r="V92" s="238"/>
      <c r="W92" s="248">
        <v>1</v>
      </c>
      <c r="X92" s="240" t="s">
        <v>170</v>
      </c>
      <c r="Y92" s="248" t="s">
        <v>201</v>
      </c>
      <c r="AA92" s="397"/>
      <c r="AB92" s="361"/>
      <c r="AC92" s="394"/>
      <c r="AD92" s="265"/>
      <c r="AE92" s="251" t="s">
        <v>134</v>
      </c>
      <c r="AF92" s="238" t="s">
        <v>184</v>
      </c>
      <c r="AG92" s="238"/>
      <c r="AH92" s="238" t="s">
        <v>160</v>
      </c>
      <c r="AI92" s="238"/>
      <c r="AJ92" s="248">
        <v>1</v>
      </c>
      <c r="AK92" s="240" t="s">
        <v>170</v>
      </c>
      <c r="AL92" s="248" t="s">
        <v>201</v>
      </c>
      <c r="AN92" s="397"/>
      <c r="AO92" s="361"/>
      <c r="AP92" s="394"/>
      <c r="AQ92" s="265"/>
      <c r="AR92" s="251" t="s">
        <v>134</v>
      </c>
      <c r="AS92" s="238" t="s">
        <v>184</v>
      </c>
      <c r="AT92" s="238"/>
      <c r="AU92" s="238" t="s">
        <v>160</v>
      </c>
      <c r="AV92" s="238"/>
      <c r="AW92" s="248">
        <v>1</v>
      </c>
      <c r="AX92" s="240" t="s">
        <v>170</v>
      </c>
      <c r="AY92" s="248" t="s">
        <v>201</v>
      </c>
      <c r="BA92" s="397"/>
      <c r="BB92" s="361"/>
      <c r="BC92" s="394"/>
      <c r="BD92" s="265"/>
      <c r="BE92" s="251" t="s">
        <v>134</v>
      </c>
      <c r="BF92" s="238" t="s">
        <v>184</v>
      </c>
      <c r="BG92" s="238"/>
      <c r="BH92" s="238" t="s">
        <v>160</v>
      </c>
      <c r="BI92" s="238"/>
      <c r="BJ92" s="248">
        <v>1</v>
      </c>
      <c r="BK92" s="240" t="s">
        <v>170</v>
      </c>
      <c r="BL92" s="248" t="s">
        <v>201</v>
      </c>
      <c r="BN92" s="397"/>
      <c r="BO92" s="361"/>
      <c r="BP92" s="394"/>
      <c r="BQ92" s="265"/>
      <c r="BR92" s="251" t="s">
        <v>134</v>
      </c>
      <c r="BS92" s="238" t="s">
        <v>184</v>
      </c>
      <c r="BT92" s="238"/>
      <c r="BU92" s="238" t="s">
        <v>160</v>
      </c>
      <c r="BV92" s="238"/>
      <c r="BW92" s="248">
        <v>1</v>
      </c>
      <c r="BX92" s="240" t="s">
        <v>170</v>
      </c>
      <c r="BY92" s="248" t="s">
        <v>201</v>
      </c>
      <c r="CA92" s="397"/>
      <c r="CB92" s="361"/>
      <c r="CC92" s="394"/>
      <c r="CD92" s="265"/>
      <c r="CE92" s="251" t="s">
        <v>134</v>
      </c>
      <c r="CF92" s="238" t="s">
        <v>184</v>
      </c>
      <c r="CG92" s="238"/>
      <c r="CH92" s="238" t="s">
        <v>160</v>
      </c>
      <c r="CI92" s="238"/>
      <c r="CJ92" s="248">
        <v>1</v>
      </c>
      <c r="CK92" s="240" t="s">
        <v>170</v>
      </c>
      <c r="CL92" s="248" t="s">
        <v>201</v>
      </c>
      <c r="CN92" s="397"/>
      <c r="CO92" s="361"/>
      <c r="CP92" s="394"/>
      <c r="CQ92" s="265"/>
      <c r="CR92" s="251" t="s">
        <v>134</v>
      </c>
      <c r="CS92" s="238" t="s">
        <v>184</v>
      </c>
      <c r="CT92" s="238"/>
      <c r="CU92" s="238" t="s">
        <v>160</v>
      </c>
      <c r="CV92" s="238"/>
      <c r="CW92" s="248">
        <v>1</v>
      </c>
      <c r="CX92" s="240" t="s">
        <v>170</v>
      </c>
      <c r="CY92" s="248" t="s">
        <v>201</v>
      </c>
      <c r="DA92" s="397"/>
      <c r="DB92" s="361"/>
      <c r="DC92" s="394"/>
      <c r="DD92" s="265"/>
      <c r="DE92" s="251" t="s">
        <v>134</v>
      </c>
      <c r="DF92" s="238" t="s">
        <v>184</v>
      </c>
      <c r="DG92" s="238"/>
      <c r="DH92" s="238" t="s">
        <v>160</v>
      </c>
      <c r="DI92" s="238"/>
      <c r="DJ92" s="248">
        <v>1</v>
      </c>
      <c r="DK92" s="240" t="s">
        <v>170</v>
      </c>
      <c r="DL92" s="248" t="s">
        <v>201</v>
      </c>
    </row>
    <row r="93" spans="1:116" ht="9.75" customHeight="1" x14ac:dyDescent="0.2">
      <c r="A93" s="397"/>
      <c r="B93" s="361"/>
      <c r="C93" s="394"/>
      <c r="D93" s="266"/>
      <c r="E93" s="239"/>
      <c r="F93" s="239"/>
      <c r="G93" s="239"/>
      <c r="H93" s="239"/>
      <c r="I93" s="239"/>
      <c r="J93" s="239"/>
      <c r="K93" s="253"/>
      <c r="L93" s="239"/>
      <c r="N93" s="397"/>
      <c r="O93" s="361"/>
      <c r="P93" s="394"/>
      <c r="Q93" s="266"/>
      <c r="R93" s="239"/>
      <c r="S93" s="239"/>
      <c r="T93" s="239"/>
      <c r="U93" s="239"/>
      <c r="V93" s="239"/>
      <c r="W93" s="243"/>
      <c r="X93" s="253"/>
      <c r="Y93" s="239"/>
      <c r="AA93" s="397"/>
      <c r="AB93" s="361"/>
      <c r="AC93" s="394"/>
      <c r="AD93" s="266"/>
      <c r="AE93" s="239"/>
      <c r="AF93" s="239"/>
      <c r="AG93" s="239"/>
      <c r="AH93" s="239"/>
      <c r="AI93" s="239"/>
      <c r="AJ93" s="243"/>
      <c r="AK93" s="253"/>
      <c r="AL93" s="239"/>
      <c r="AN93" s="397"/>
      <c r="AO93" s="361"/>
      <c r="AP93" s="394"/>
      <c r="AQ93" s="266"/>
      <c r="AR93" s="239"/>
      <c r="AS93" s="239"/>
      <c r="AT93" s="239"/>
      <c r="AU93" s="239"/>
      <c r="AV93" s="239"/>
      <c r="AW93" s="243"/>
      <c r="AX93" s="253"/>
      <c r="AY93" s="239"/>
      <c r="BA93" s="397"/>
      <c r="BB93" s="361"/>
      <c r="BC93" s="394"/>
      <c r="BD93" s="266"/>
      <c r="BE93" s="239"/>
      <c r="BF93" s="239"/>
      <c r="BG93" s="239"/>
      <c r="BH93" s="239"/>
      <c r="BI93" s="239"/>
      <c r="BJ93" s="243"/>
      <c r="BK93" s="253"/>
      <c r="BL93" s="239"/>
      <c r="BN93" s="397"/>
      <c r="BO93" s="361"/>
      <c r="BP93" s="394"/>
      <c r="BQ93" s="266"/>
      <c r="BR93" s="239"/>
      <c r="BS93" s="239"/>
      <c r="BT93" s="239"/>
      <c r="BU93" s="239"/>
      <c r="BV93" s="239"/>
      <c r="BW93" s="243"/>
      <c r="BX93" s="253"/>
      <c r="BY93" s="239"/>
      <c r="CA93" s="397"/>
      <c r="CB93" s="361"/>
      <c r="CC93" s="394"/>
      <c r="CD93" s="266"/>
      <c r="CE93" s="239"/>
      <c r="CF93" s="239"/>
      <c r="CG93" s="239"/>
      <c r="CH93" s="239"/>
      <c r="CI93" s="239"/>
      <c r="CJ93" s="243"/>
      <c r="CK93" s="253"/>
      <c r="CL93" s="239"/>
      <c r="CN93" s="397"/>
      <c r="CO93" s="361"/>
      <c r="CP93" s="394"/>
      <c r="CQ93" s="266"/>
      <c r="CR93" s="239"/>
      <c r="CS93" s="239"/>
      <c r="CT93" s="239"/>
      <c r="CU93" s="239"/>
      <c r="CV93" s="239"/>
      <c r="CW93" s="243"/>
      <c r="CX93" s="253"/>
      <c r="CY93" s="239"/>
      <c r="DA93" s="397"/>
      <c r="DB93" s="361"/>
      <c r="DC93" s="394"/>
      <c r="DD93" s="266"/>
      <c r="DE93" s="239"/>
      <c r="DF93" s="239"/>
      <c r="DG93" s="239"/>
      <c r="DH93" s="239"/>
      <c r="DI93" s="239"/>
      <c r="DJ93" s="243"/>
      <c r="DK93" s="253"/>
      <c r="DL93" s="239"/>
    </row>
    <row r="94" spans="1:116" ht="9.75" customHeight="1" x14ac:dyDescent="0.2">
      <c r="A94" s="397"/>
      <c r="B94" s="361"/>
      <c r="C94" s="394"/>
      <c r="D94" s="264">
        <f>(Q94+AD94+AQ94+BD94+BQ94+CD94+CQ94+DD94)</f>
        <v>20</v>
      </c>
      <c r="E94" s="216" t="s">
        <v>80</v>
      </c>
      <c r="F94" s="129" t="s">
        <v>184</v>
      </c>
      <c r="G94" s="240"/>
      <c r="H94" s="250" t="s">
        <v>160</v>
      </c>
      <c r="I94" s="240"/>
      <c r="J94" s="240">
        <v>1</v>
      </c>
      <c r="K94" s="244">
        <v>1000</v>
      </c>
      <c r="L94" s="240" t="s">
        <v>171</v>
      </c>
      <c r="N94" s="397"/>
      <c r="O94" s="361"/>
      <c r="P94" s="394"/>
      <c r="Q94" s="264">
        <v>9</v>
      </c>
      <c r="R94" s="171" t="s">
        <v>80</v>
      </c>
      <c r="S94" s="129" t="s">
        <v>184</v>
      </c>
      <c r="T94" s="240"/>
      <c r="U94" s="250" t="s">
        <v>160</v>
      </c>
      <c r="V94" s="240"/>
      <c r="W94" s="240">
        <v>1</v>
      </c>
      <c r="X94" s="244">
        <v>1000</v>
      </c>
      <c r="Y94" s="240" t="s">
        <v>171</v>
      </c>
      <c r="AA94" s="397"/>
      <c r="AB94" s="361"/>
      <c r="AC94" s="394"/>
      <c r="AD94" s="264">
        <v>3</v>
      </c>
      <c r="AE94" s="171" t="s">
        <v>80</v>
      </c>
      <c r="AF94" s="129" t="s">
        <v>184</v>
      </c>
      <c r="AG94" s="240"/>
      <c r="AH94" s="250" t="s">
        <v>160</v>
      </c>
      <c r="AI94" s="240"/>
      <c r="AJ94" s="240">
        <v>1</v>
      </c>
      <c r="AK94" s="244">
        <v>1000</v>
      </c>
      <c r="AL94" s="240" t="s">
        <v>171</v>
      </c>
      <c r="AN94" s="397"/>
      <c r="AO94" s="361"/>
      <c r="AP94" s="394"/>
      <c r="AQ94" s="264">
        <v>2</v>
      </c>
      <c r="AR94" s="171" t="s">
        <v>80</v>
      </c>
      <c r="AS94" s="129" t="s">
        <v>184</v>
      </c>
      <c r="AT94" s="240"/>
      <c r="AU94" s="250" t="s">
        <v>160</v>
      </c>
      <c r="AV94" s="240"/>
      <c r="AW94" s="240">
        <v>1</v>
      </c>
      <c r="AX94" s="244">
        <v>1000</v>
      </c>
      <c r="AY94" s="240" t="s">
        <v>171</v>
      </c>
      <c r="BA94" s="397"/>
      <c r="BB94" s="361"/>
      <c r="BC94" s="394"/>
      <c r="BD94" s="264">
        <v>1</v>
      </c>
      <c r="BE94" s="171" t="s">
        <v>80</v>
      </c>
      <c r="BF94" s="129" t="s">
        <v>184</v>
      </c>
      <c r="BG94" s="240"/>
      <c r="BH94" s="250" t="s">
        <v>160</v>
      </c>
      <c r="BI94" s="240"/>
      <c r="BJ94" s="240">
        <v>1</v>
      </c>
      <c r="BK94" s="244">
        <v>1000</v>
      </c>
      <c r="BL94" s="240" t="s">
        <v>171</v>
      </c>
      <c r="BN94" s="397"/>
      <c r="BO94" s="361"/>
      <c r="BP94" s="394"/>
      <c r="BQ94" s="264">
        <v>1</v>
      </c>
      <c r="BR94" s="171" t="s">
        <v>80</v>
      </c>
      <c r="BS94" s="129" t="s">
        <v>184</v>
      </c>
      <c r="BT94" s="240"/>
      <c r="BU94" s="250" t="s">
        <v>160</v>
      </c>
      <c r="BV94" s="240"/>
      <c r="BW94" s="240">
        <v>1</v>
      </c>
      <c r="BX94" s="244">
        <v>1000</v>
      </c>
      <c r="BY94" s="240" t="s">
        <v>171</v>
      </c>
      <c r="CA94" s="397"/>
      <c r="CB94" s="361"/>
      <c r="CC94" s="394"/>
      <c r="CD94" s="264">
        <v>2</v>
      </c>
      <c r="CE94" s="171" t="s">
        <v>80</v>
      </c>
      <c r="CF94" s="129" t="s">
        <v>184</v>
      </c>
      <c r="CG94" s="240"/>
      <c r="CH94" s="250" t="s">
        <v>160</v>
      </c>
      <c r="CI94" s="240"/>
      <c r="CJ94" s="240">
        <v>1</v>
      </c>
      <c r="CK94" s="244">
        <v>1000</v>
      </c>
      <c r="CL94" s="240" t="s">
        <v>171</v>
      </c>
      <c r="CN94" s="397"/>
      <c r="CO94" s="361"/>
      <c r="CP94" s="394"/>
      <c r="CQ94" s="264">
        <v>1</v>
      </c>
      <c r="CR94" s="171" t="s">
        <v>80</v>
      </c>
      <c r="CS94" s="129" t="s">
        <v>184</v>
      </c>
      <c r="CT94" s="240"/>
      <c r="CU94" s="250" t="s">
        <v>160</v>
      </c>
      <c r="CV94" s="240"/>
      <c r="CW94" s="240">
        <v>1</v>
      </c>
      <c r="CX94" s="244">
        <v>1000</v>
      </c>
      <c r="CY94" s="240" t="s">
        <v>171</v>
      </c>
      <c r="DA94" s="397"/>
      <c r="DB94" s="361"/>
      <c r="DC94" s="394"/>
      <c r="DD94" s="264">
        <v>1</v>
      </c>
      <c r="DE94" s="171" t="s">
        <v>80</v>
      </c>
      <c r="DF94" s="129" t="s">
        <v>184</v>
      </c>
      <c r="DG94" s="240"/>
      <c r="DH94" s="250" t="s">
        <v>160</v>
      </c>
      <c r="DI94" s="240"/>
      <c r="DJ94" s="240">
        <v>1</v>
      </c>
      <c r="DK94" s="244">
        <v>1000</v>
      </c>
      <c r="DL94" s="240" t="s">
        <v>171</v>
      </c>
    </row>
    <row r="95" spans="1:116" ht="9.75" customHeight="1" x14ac:dyDescent="0.2">
      <c r="A95" s="397"/>
      <c r="B95" s="361"/>
      <c r="C95" s="394"/>
      <c r="D95" s="265"/>
      <c r="E95" s="214" t="s">
        <v>81</v>
      </c>
      <c r="F95" s="131" t="s">
        <v>184</v>
      </c>
      <c r="G95" s="238"/>
      <c r="H95" s="240" t="s">
        <v>160</v>
      </c>
      <c r="I95" s="238"/>
      <c r="J95" s="238">
        <v>1</v>
      </c>
      <c r="K95" s="238">
        <v>50</v>
      </c>
      <c r="L95" s="238" t="s">
        <v>171</v>
      </c>
      <c r="N95" s="397"/>
      <c r="O95" s="361"/>
      <c r="P95" s="394"/>
      <c r="Q95" s="265"/>
      <c r="R95" s="173" t="s">
        <v>81</v>
      </c>
      <c r="S95" s="131" t="s">
        <v>184</v>
      </c>
      <c r="T95" s="238"/>
      <c r="U95" s="240" t="s">
        <v>160</v>
      </c>
      <c r="V95" s="238"/>
      <c r="W95" s="238">
        <v>1</v>
      </c>
      <c r="X95" s="238">
        <v>50</v>
      </c>
      <c r="Y95" s="238" t="s">
        <v>171</v>
      </c>
      <c r="AA95" s="397"/>
      <c r="AB95" s="361"/>
      <c r="AC95" s="394"/>
      <c r="AD95" s="265"/>
      <c r="AE95" s="173" t="s">
        <v>81</v>
      </c>
      <c r="AF95" s="131" t="s">
        <v>184</v>
      </c>
      <c r="AG95" s="238"/>
      <c r="AH95" s="240" t="s">
        <v>160</v>
      </c>
      <c r="AI95" s="238"/>
      <c r="AJ95" s="238">
        <v>1</v>
      </c>
      <c r="AK95" s="238">
        <v>50</v>
      </c>
      <c r="AL95" s="238" t="s">
        <v>171</v>
      </c>
      <c r="AN95" s="397"/>
      <c r="AO95" s="361"/>
      <c r="AP95" s="394"/>
      <c r="AQ95" s="265"/>
      <c r="AR95" s="173" t="s">
        <v>81</v>
      </c>
      <c r="AS95" s="131" t="s">
        <v>184</v>
      </c>
      <c r="AT95" s="238"/>
      <c r="AU95" s="240" t="s">
        <v>160</v>
      </c>
      <c r="AV95" s="238"/>
      <c r="AW95" s="238">
        <v>1</v>
      </c>
      <c r="AX95" s="238">
        <v>50</v>
      </c>
      <c r="AY95" s="238" t="s">
        <v>171</v>
      </c>
      <c r="BA95" s="397"/>
      <c r="BB95" s="361"/>
      <c r="BC95" s="394"/>
      <c r="BD95" s="265"/>
      <c r="BE95" s="173" t="s">
        <v>81</v>
      </c>
      <c r="BF95" s="131" t="s">
        <v>184</v>
      </c>
      <c r="BG95" s="238"/>
      <c r="BH95" s="240" t="s">
        <v>160</v>
      </c>
      <c r="BI95" s="238"/>
      <c r="BJ95" s="238">
        <v>1</v>
      </c>
      <c r="BK95" s="238">
        <v>50</v>
      </c>
      <c r="BL95" s="238" t="s">
        <v>171</v>
      </c>
      <c r="BN95" s="397"/>
      <c r="BO95" s="361"/>
      <c r="BP95" s="394"/>
      <c r="BQ95" s="265"/>
      <c r="BR95" s="173" t="s">
        <v>81</v>
      </c>
      <c r="BS95" s="131" t="s">
        <v>184</v>
      </c>
      <c r="BT95" s="238"/>
      <c r="BU95" s="240" t="s">
        <v>160</v>
      </c>
      <c r="BV95" s="238"/>
      <c r="BW95" s="238">
        <v>1</v>
      </c>
      <c r="BX95" s="238">
        <v>50</v>
      </c>
      <c r="BY95" s="238" t="s">
        <v>171</v>
      </c>
      <c r="CA95" s="397"/>
      <c r="CB95" s="361"/>
      <c r="CC95" s="394"/>
      <c r="CD95" s="265"/>
      <c r="CE95" s="173" t="s">
        <v>81</v>
      </c>
      <c r="CF95" s="131" t="s">
        <v>184</v>
      </c>
      <c r="CG95" s="238"/>
      <c r="CH95" s="240" t="s">
        <v>160</v>
      </c>
      <c r="CI95" s="238"/>
      <c r="CJ95" s="238">
        <v>1</v>
      </c>
      <c r="CK95" s="238">
        <v>50</v>
      </c>
      <c r="CL95" s="238" t="s">
        <v>171</v>
      </c>
      <c r="CN95" s="397"/>
      <c r="CO95" s="361"/>
      <c r="CP95" s="394"/>
      <c r="CQ95" s="265"/>
      <c r="CR95" s="173" t="s">
        <v>81</v>
      </c>
      <c r="CS95" s="131" t="s">
        <v>184</v>
      </c>
      <c r="CT95" s="238"/>
      <c r="CU95" s="240" t="s">
        <v>160</v>
      </c>
      <c r="CV95" s="238"/>
      <c r="CW95" s="238">
        <v>1</v>
      </c>
      <c r="CX95" s="238">
        <v>50</v>
      </c>
      <c r="CY95" s="238" t="s">
        <v>171</v>
      </c>
      <c r="DA95" s="397"/>
      <c r="DB95" s="361"/>
      <c r="DC95" s="394"/>
      <c r="DD95" s="265"/>
      <c r="DE95" s="173" t="s">
        <v>81</v>
      </c>
      <c r="DF95" s="131" t="s">
        <v>184</v>
      </c>
      <c r="DG95" s="238"/>
      <c r="DH95" s="240" t="s">
        <v>160</v>
      </c>
      <c r="DI95" s="238"/>
      <c r="DJ95" s="238">
        <v>1</v>
      </c>
      <c r="DK95" s="238">
        <v>50</v>
      </c>
      <c r="DL95" s="238" t="s">
        <v>171</v>
      </c>
    </row>
    <row r="96" spans="1:116" ht="9.75" customHeight="1" x14ac:dyDescent="0.2">
      <c r="A96" s="397"/>
      <c r="B96" s="361"/>
      <c r="C96" s="394"/>
      <c r="D96" s="266"/>
      <c r="E96" s="218"/>
      <c r="F96" s="178"/>
      <c r="G96" s="242"/>
      <c r="H96" s="242"/>
      <c r="I96" s="242"/>
      <c r="J96" s="242"/>
      <c r="K96" s="242"/>
      <c r="L96" s="242"/>
      <c r="N96" s="397"/>
      <c r="O96" s="361"/>
      <c r="P96" s="394"/>
      <c r="Q96" s="266"/>
      <c r="R96" s="177"/>
      <c r="S96" s="178"/>
      <c r="T96" s="242"/>
      <c r="U96" s="242"/>
      <c r="V96" s="242"/>
      <c r="W96" s="242"/>
      <c r="X96" s="242"/>
      <c r="Y96" s="242"/>
      <c r="AA96" s="397"/>
      <c r="AB96" s="361"/>
      <c r="AC96" s="394"/>
      <c r="AD96" s="266"/>
      <c r="AE96" s="177"/>
      <c r="AF96" s="178"/>
      <c r="AG96" s="242"/>
      <c r="AH96" s="242"/>
      <c r="AI96" s="242"/>
      <c r="AJ96" s="242"/>
      <c r="AK96" s="242"/>
      <c r="AL96" s="242"/>
      <c r="AN96" s="397"/>
      <c r="AO96" s="361"/>
      <c r="AP96" s="394"/>
      <c r="AQ96" s="266"/>
      <c r="AR96" s="177"/>
      <c r="AS96" s="178"/>
      <c r="AT96" s="242"/>
      <c r="AU96" s="242"/>
      <c r="AV96" s="242"/>
      <c r="AW96" s="242"/>
      <c r="AX96" s="242"/>
      <c r="AY96" s="242"/>
      <c r="BA96" s="397"/>
      <c r="BB96" s="361"/>
      <c r="BC96" s="394"/>
      <c r="BD96" s="266"/>
      <c r="BE96" s="177"/>
      <c r="BF96" s="178"/>
      <c r="BG96" s="242"/>
      <c r="BH96" s="242"/>
      <c r="BI96" s="242"/>
      <c r="BJ96" s="242"/>
      <c r="BK96" s="242"/>
      <c r="BL96" s="242"/>
      <c r="BN96" s="397"/>
      <c r="BO96" s="361"/>
      <c r="BP96" s="394"/>
      <c r="BQ96" s="266"/>
      <c r="BR96" s="177"/>
      <c r="BS96" s="178"/>
      <c r="BT96" s="242"/>
      <c r="BU96" s="242"/>
      <c r="BV96" s="242"/>
      <c r="BW96" s="242"/>
      <c r="BX96" s="242"/>
      <c r="BY96" s="242"/>
      <c r="CA96" s="397"/>
      <c r="CB96" s="361"/>
      <c r="CC96" s="394"/>
      <c r="CD96" s="266"/>
      <c r="CE96" s="177"/>
      <c r="CF96" s="178"/>
      <c r="CG96" s="242"/>
      <c r="CH96" s="242"/>
      <c r="CI96" s="242"/>
      <c r="CJ96" s="242"/>
      <c r="CK96" s="242"/>
      <c r="CL96" s="242"/>
      <c r="CN96" s="397"/>
      <c r="CO96" s="361"/>
      <c r="CP96" s="394"/>
      <c r="CQ96" s="266"/>
      <c r="CR96" s="177"/>
      <c r="CS96" s="178"/>
      <c r="CT96" s="242"/>
      <c r="CU96" s="242"/>
      <c r="CV96" s="242"/>
      <c r="CW96" s="242"/>
      <c r="CX96" s="242"/>
      <c r="CY96" s="242"/>
      <c r="DA96" s="397"/>
      <c r="DB96" s="361"/>
      <c r="DC96" s="394"/>
      <c r="DD96" s="266"/>
      <c r="DE96" s="177"/>
      <c r="DF96" s="178"/>
      <c r="DG96" s="242"/>
      <c r="DH96" s="242"/>
      <c r="DI96" s="242"/>
      <c r="DJ96" s="242"/>
      <c r="DK96" s="242"/>
      <c r="DL96" s="242"/>
    </row>
    <row r="97" spans="1:116" ht="9.75" customHeight="1" x14ac:dyDescent="0.2">
      <c r="A97" s="397"/>
      <c r="B97" s="361"/>
      <c r="C97" s="394"/>
      <c r="D97" s="265">
        <f>(Q97+AD97+AQ97+BD97+BQ97+CD97+CQ97+DD97)</f>
        <v>15</v>
      </c>
      <c r="E97" s="216" t="s">
        <v>202</v>
      </c>
      <c r="F97" s="129" t="s">
        <v>184</v>
      </c>
      <c r="G97" s="252" t="s">
        <v>162</v>
      </c>
      <c r="H97" s="250" t="s">
        <v>160</v>
      </c>
      <c r="I97" s="240">
        <v>20</v>
      </c>
      <c r="J97" s="240">
        <v>20</v>
      </c>
      <c r="K97" s="240">
        <v>20</v>
      </c>
      <c r="L97" s="240" t="s">
        <v>196</v>
      </c>
      <c r="N97" s="397"/>
      <c r="O97" s="361"/>
      <c r="P97" s="394"/>
      <c r="Q97" s="265">
        <v>7</v>
      </c>
      <c r="R97" s="171" t="s">
        <v>202</v>
      </c>
      <c r="S97" s="129" t="s">
        <v>184</v>
      </c>
      <c r="T97" s="252" t="s">
        <v>162</v>
      </c>
      <c r="U97" s="250" t="s">
        <v>160</v>
      </c>
      <c r="V97" s="240">
        <v>20</v>
      </c>
      <c r="W97" s="240">
        <v>20</v>
      </c>
      <c r="X97" s="240">
        <v>20</v>
      </c>
      <c r="Y97" s="240" t="s">
        <v>196</v>
      </c>
      <c r="AA97" s="397"/>
      <c r="AB97" s="361"/>
      <c r="AC97" s="394"/>
      <c r="AD97" s="265">
        <v>3</v>
      </c>
      <c r="AE97" s="171" t="s">
        <v>202</v>
      </c>
      <c r="AF97" s="129" t="s">
        <v>184</v>
      </c>
      <c r="AG97" s="252" t="s">
        <v>162</v>
      </c>
      <c r="AH97" s="250" t="s">
        <v>160</v>
      </c>
      <c r="AI97" s="240">
        <v>20</v>
      </c>
      <c r="AJ97" s="240">
        <v>20</v>
      </c>
      <c r="AK97" s="240">
        <v>20</v>
      </c>
      <c r="AL97" s="240" t="s">
        <v>196</v>
      </c>
      <c r="AN97" s="397"/>
      <c r="AO97" s="361"/>
      <c r="AP97" s="394"/>
      <c r="AQ97" s="265">
        <v>2</v>
      </c>
      <c r="AR97" s="171" t="s">
        <v>202</v>
      </c>
      <c r="AS97" s="129" t="s">
        <v>184</v>
      </c>
      <c r="AT97" s="252" t="s">
        <v>162</v>
      </c>
      <c r="AU97" s="250" t="s">
        <v>160</v>
      </c>
      <c r="AV97" s="240">
        <v>20</v>
      </c>
      <c r="AW97" s="240">
        <v>20</v>
      </c>
      <c r="AX97" s="240">
        <v>20</v>
      </c>
      <c r="AY97" s="240" t="s">
        <v>196</v>
      </c>
      <c r="BA97" s="397"/>
      <c r="BB97" s="361"/>
      <c r="BC97" s="394"/>
      <c r="BD97" s="265">
        <v>0</v>
      </c>
      <c r="BE97" s="171" t="s">
        <v>202</v>
      </c>
      <c r="BF97" s="129" t="s">
        <v>184</v>
      </c>
      <c r="BG97" s="252" t="s">
        <v>162</v>
      </c>
      <c r="BH97" s="250" t="s">
        <v>160</v>
      </c>
      <c r="BI97" s="240">
        <v>20</v>
      </c>
      <c r="BJ97" s="240">
        <v>20</v>
      </c>
      <c r="BK97" s="240">
        <v>20</v>
      </c>
      <c r="BL97" s="240" t="s">
        <v>196</v>
      </c>
      <c r="BN97" s="397"/>
      <c r="BO97" s="361"/>
      <c r="BP97" s="394"/>
      <c r="BQ97" s="265">
        <v>1</v>
      </c>
      <c r="BR97" s="171" t="s">
        <v>202</v>
      </c>
      <c r="BS97" s="129" t="s">
        <v>184</v>
      </c>
      <c r="BT97" s="252" t="s">
        <v>162</v>
      </c>
      <c r="BU97" s="250" t="s">
        <v>160</v>
      </c>
      <c r="BV97" s="240">
        <v>20</v>
      </c>
      <c r="BW97" s="240">
        <v>20</v>
      </c>
      <c r="BX97" s="240">
        <v>20</v>
      </c>
      <c r="BY97" s="240" t="s">
        <v>196</v>
      </c>
      <c r="CA97" s="397"/>
      <c r="CB97" s="361"/>
      <c r="CC97" s="394"/>
      <c r="CD97" s="265">
        <v>2</v>
      </c>
      <c r="CE97" s="171" t="s">
        <v>202</v>
      </c>
      <c r="CF97" s="129" t="s">
        <v>184</v>
      </c>
      <c r="CG97" s="252" t="s">
        <v>162</v>
      </c>
      <c r="CH97" s="250" t="s">
        <v>160</v>
      </c>
      <c r="CI97" s="240">
        <v>20</v>
      </c>
      <c r="CJ97" s="240">
        <v>20</v>
      </c>
      <c r="CK97" s="240">
        <v>20</v>
      </c>
      <c r="CL97" s="240" t="s">
        <v>196</v>
      </c>
      <c r="CN97" s="397"/>
      <c r="CO97" s="361"/>
      <c r="CP97" s="394"/>
      <c r="CQ97" s="265">
        <v>0</v>
      </c>
      <c r="CR97" s="171" t="s">
        <v>202</v>
      </c>
      <c r="CS97" s="129" t="s">
        <v>184</v>
      </c>
      <c r="CT97" s="252" t="s">
        <v>162</v>
      </c>
      <c r="CU97" s="250" t="s">
        <v>160</v>
      </c>
      <c r="CV97" s="240">
        <v>20</v>
      </c>
      <c r="CW97" s="240">
        <v>20</v>
      </c>
      <c r="CX97" s="240">
        <v>20</v>
      </c>
      <c r="CY97" s="240" t="s">
        <v>196</v>
      </c>
      <c r="DA97" s="397"/>
      <c r="DB97" s="361"/>
      <c r="DC97" s="394"/>
      <c r="DD97" s="265">
        <v>0</v>
      </c>
      <c r="DE97" s="171" t="s">
        <v>202</v>
      </c>
      <c r="DF97" s="129" t="s">
        <v>184</v>
      </c>
      <c r="DG97" s="252" t="s">
        <v>162</v>
      </c>
      <c r="DH97" s="250" t="s">
        <v>160</v>
      </c>
      <c r="DI97" s="240">
        <v>20</v>
      </c>
      <c r="DJ97" s="240">
        <v>20</v>
      </c>
      <c r="DK97" s="240">
        <v>20</v>
      </c>
      <c r="DL97" s="240" t="s">
        <v>196</v>
      </c>
    </row>
    <row r="98" spans="1:116" ht="9.75" customHeight="1" x14ac:dyDescent="0.2">
      <c r="A98" s="398"/>
      <c r="B98" s="362"/>
      <c r="C98" s="395"/>
      <c r="D98" s="266"/>
      <c r="E98" s="219"/>
      <c r="F98" s="143"/>
      <c r="G98" s="243"/>
      <c r="H98" s="243"/>
      <c r="I98" s="243"/>
      <c r="J98" s="243"/>
      <c r="K98" s="243"/>
      <c r="L98" s="243"/>
      <c r="N98" s="398"/>
      <c r="O98" s="362"/>
      <c r="P98" s="395"/>
      <c r="Q98" s="266"/>
      <c r="R98" s="179"/>
      <c r="S98" s="143"/>
      <c r="T98" s="243"/>
      <c r="U98" s="243"/>
      <c r="V98" s="243"/>
      <c r="W98" s="243"/>
      <c r="X98" s="243"/>
      <c r="Y98" s="243"/>
      <c r="AA98" s="398"/>
      <c r="AB98" s="362"/>
      <c r="AC98" s="395"/>
      <c r="AD98" s="266"/>
      <c r="AE98" s="179"/>
      <c r="AF98" s="143"/>
      <c r="AG98" s="243"/>
      <c r="AH98" s="243"/>
      <c r="AI98" s="243"/>
      <c r="AJ98" s="243"/>
      <c r="AK98" s="243"/>
      <c r="AL98" s="243"/>
      <c r="AN98" s="398"/>
      <c r="AO98" s="362"/>
      <c r="AP98" s="395"/>
      <c r="AQ98" s="266"/>
      <c r="AR98" s="179"/>
      <c r="AS98" s="143"/>
      <c r="AT98" s="243"/>
      <c r="AU98" s="243"/>
      <c r="AV98" s="243"/>
      <c r="AW98" s="243"/>
      <c r="AX98" s="243"/>
      <c r="AY98" s="243"/>
      <c r="BA98" s="398"/>
      <c r="BB98" s="362"/>
      <c r="BC98" s="395"/>
      <c r="BD98" s="266"/>
      <c r="BE98" s="179"/>
      <c r="BF98" s="143"/>
      <c r="BG98" s="243"/>
      <c r="BH98" s="243"/>
      <c r="BI98" s="243"/>
      <c r="BJ98" s="243"/>
      <c r="BK98" s="243"/>
      <c r="BL98" s="243"/>
      <c r="BN98" s="398"/>
      <c r="BO98" s="362"/>
      <c r="BP98" s="395"/>
      <c r="BQ98" s="266"/>
      <c r="BR98" s="179"/>
      <c r="BS98" s="143"/>
      <c r="BT98" s="243"/>
      <c r="BU98" s="243"/>
      <c r="BV98" s="243"/>
      <c r="BW98" s="243"/>
      <c r="BX98" s="243"/>
      <c r="BY98" s="243"/>
      <c r="CA98" s="398"/>
      <c r="CB98" s="362"/>
      <c r="CC98" s="395"/>
      <c r="CD98" s="266"/>
      <c r="CE98" s="179"/>
      <c r="CF98" s="143"/>
      <c r="CG98" s="243"/>
      <c r="CH98" s="243"/>
      <c r="CI98" s="243"/>
      <c r="CJ98" s="243"/>
      <c r="CK98" s="243"/>
      <c r="CL98" s="243"/>
      <c r="CN98" s="398"/>
      <c r="CO98" s="362"/>
      <c r="CP98" s="395"/>
      <c r="CQ98" s="266"/>
      <c r="CR98" s="179"/>
      <c r="CS98" s="143"/>
      <c r="CT98" s="243"/>
      <c r="CU98" s="243"/>
      <c r="CV98" s="243"/>
      <c r="CW98" s="243"/>
      <c r="CX98" s="243"/>
      <c r="CY98" s="243"/>
      <c r="DA98" s="398"/>
      <c r="DB98" s="362"/>
      <c r="DC98" s="395"/>
      <c r="DD98" s="266"/>
      <c r="DE98" s="179"/>
      <c r="DF98" s="143"/>
      <c r="DG98" s="243"/>
      <c r="DH98" s="243"/>
      <c r="DI98" s="243"/>
      <c r="DJ98" s="243"/>
      <c r="DK98" s="243"/>
      <c r="DL98" s="243"/>
    </row>
    <row r="99" spans="1:116" ht="9.75" customHeight="1" x14ac:dyDescent="0.2">
      <c r="A99" s="357" t="s">
        <v>36</v>
      </c>
      <c r="B99" s="401" t="s">
        <v>37</v>
      </c>
      <c r="C99" s="404">
        <f>IF(I3*0.67*0.2&lt;1, 1, I3*0.67*0.2)</f>
        <v>95.710840000000019</v>
      </c>
      <c r="D99" s="406">
        <f>(Q99+AD99+AQ99+BD99+BQ99+CD99+CQ99+DD99)</f>
        <v>19</v>
      </c>
      <c r="E99" s="216" t="s">
        <v>203</v>
      </c>
      <c r="F99" s="129" t="s">
        <v>184</v>
      </c>
      <c r="G99" s="240"/>
      <c r="H99" s="250" t="s">
        <v>160</v>
      </c>
      <c r="I99" s="240"/>
      <c r="J99" s="240">
        <v>2</v>
      </c>
      <c r="K99" s="248" t="s">
        <v>170</v>
      </c>
      <c r="L99" s="240" t="s">
        <v>135</v>
      </c>
      <c r="N99" s="357" t="s">
        <v>36</v>
      </c>
      <c r="O99" s="401" t="s">
        <v>37</v>
      </c>
      <c r="P99" s="404">
        <f>IF(V3*0.67*0.2&lt;1, 1, V3*0.67*0.2)</f>
        <v>75.467460000000017</v>
      </c>
      <c r="Q99" s="406">
        <v>7</v>
      </c>
      <c r="R99" s="171" t="s">
        <v>203</v>
      </c>
      <c r="S99" s="129" t="s">
        <v>184</v>
      </c>
      <c r="T99" s="240"/>
      <c r="U99" s="250" t="s">
        <v>160</v>
      </c>
      <c r="V99" s="240"/>
      <c r="W99" s="240">
        <v>2</v>
      </c>
      <c r="X99" s="248" t="s">
        <v>170</v>
      </c>
      <c r="Y99" s="240" t="s">
        <v>135</v>
      </c>
      <c r="AA99" s="357" t="s">
        <v>36</v>
      </c>
      <c r="AB99" s="401" t="s">
        <v>37</v>
      </c>
      <c r="AC99" s="404">
        <f>IF(AI3*0.67*0.2&lt;1, 1, AI3*0.67*0.2)</f>
        <v>11.919300000000002</v>
      </c>
      <c r="AD99" s="406">
        <v>6</v>
      </c>
      <c r="AE99" s="171" t="s">
        <v>203</v>
      </c>
      <c r="AF99" s="129" t="s">
        <v>184</v>
      </c>
      <c r="AG99" s="240"/>
      <c r="AH99" s="250" t="s">
        <v>160</v>
      </c>
      <c r="AI99" s="240"/>
      <c r="AJ99" s="240">
        <v>2</v>
      </c>
      <c r="AK99" s="248" t="s">
        <v>170</v>
      </c>
      <c r="AL99" s="240" t="s">
        <v>135</v>
      </c>
      <c r="AN99" s="357" t="s">
        <v>36</v>
      </c>
      <c r="AO99" s="401" t="s">
        <v>37</v>
      </c>
      <c r="AP99" s="404">
        <f>IF(AV3*0.67*0.2&lt;1, 1, AV3*0.67*0.2)</f>
        <v>4.7462800000000014</v>
      </c>
      <c r="AQ99" s="406">
        <v>2</v>
      </c>
      <c r="AR99" s="171" t="s">
        <v>203</v>
      </c>
      <c r="AS99" s="129" t="s">
        <v>184</v>
      </c>
      <c r="AT99" s="240"/>
      <c r="AU99" s="250" t="s">
        <v>160</v>
      </c>
      <c r="AV99" s="240"/>
      <c r="AW99" s="240">
        <v>2</v>
      </c>
      <c r="AX99" s="248" t="s">
        <v>170</v>
      </c>
      <c r="AY99" s="240" t="s">
        <v>135</v>
      </c>
      <c r="BA99" s="357" t="s">
        <v>36</v>
      </c>
      <c r="BB99" s="401" t="s">
        <v>37</v>
      </c>
      <c r="BC99" s="404">
        <f>IF(BI3*0.67*0.2&lt;1, 1, BI3*0.67*0.2)</f>
        <v>1</v>
      </c>
      <c r="BD99" s="406">
        <v>0</v>
      </c>
      <c r="BE99" s="171" t="s">
        <v>203</v>
      </c>
      <c r="BF99" s="129" t="s">
        <v>184</v>
      </c>
      <c r="BG99" s="240"/>
      <c r="BH99" s="250" t="s">
        <v>160</v>
      </c>
      <c r="BI99" s="240"/>
      <c r="BJ99" s="240">
        <v>2</v>
      </c>
      <c r="BK99" s="248" t="s">
        <v>170</v>
      </c>
      <c r="BL99" s="240" t="s">
        <v>135</v>
      </c>
      <c r="BN99" s="357" t="s">
        <v>36</v>
      </c>
      <c r="BO99" s="401" t="s">
        <v>37</v>
      </c>
      <c r="BP99" s="404">
        <f>IF(BV3*0.67*0.2&lt;1, 1, BV3*0.67*0.2)</f>
        <v>1</v>
      </c>
      <c r="BQ99" s="406">
        <v>1</v>
      </c>
      <c r="BR99" s="171" t="s">
        <v>203</v>
      </c>
      <c r="BS99" s="129" t="s">
        <v>184</v>
      </c>
      <c r="BT99" s="240"/>
      <c r="BU99" s="250" t="s">
        <v>160</v>
      </c>
      <c r="BV99" s="240"/>
      <c r="BW99" s="240">
        <v>2</v>
      </c>
      <c r="BX99" s="248" t="s">
        <v>170</v>
      </c>
      <c r="BY99" s="240" t="s">
        <v>135</v>
      </c>
      <c r="CA99" s="357" t="s">
        <v>36</v>
      </c>
      <c r="CB99" s="401" t="s">
        <v>37</v>
      </c>
      <c r="CC99" s="404">
        <f>IF(CI3*0.67*0.2&lt;1, 1, CI3*0.67*0.2)</f>
        <v>3.0645800000000007</v>
      </c>
      <c r="CD99" s="406">
        <v>3</v>
      </c>
      <c r="CE99" s="171" t="s">
        <v>203</v>
      </c>
      <c r="CF99" s="129" t="s">
        <v>184</v>
      </c>
      <c r="CG99" s="240"/>
      <c r="CH99" s="250" t="s">
        <v>160</v>
      </c>
      <c r="CI99" s="240"/>
      <c r="CJ99" s="240">
        <v>2</v>
      </c>
      <c r="CK99" s="248" t="s">
        <v>170</v>
      </c>
      <c r="CL99" s="240" t="s">
        <v>135</v>
      </c>
      <c r="CN99" s="357" t="s">
        <v>36</v>
      </c>
      <c r="CO99" s="401" t="s">
        <v>37</v>
      </c>
      <c r="CP99" s="404">
        <f>IF(CV3*0.67*0.2&lt;1, 1, CV3*0.67*0.2)</f>
        <v>1</v>
      </c>
      <c r="CQ99" s="406">
        <v>0</v>
      </c>
      <c r="CR99" s="171" t="s">
        <v>203</v>
      </c>
      <c r="CS99" s="129" t="s">
        <v>184</v>
      </c>
      <c r="CT99" s="240"/>
      <c r="CU99" s="250" t="s">
        <v>160</v>
      </c>
      <c r="CV99" s="240"/>
      <c r="CW99" s="240">
        <v>2</v>
      </c>
      <c r="CX99" s="248" t="s">
        <v>170</v>
      </c>
      <c r="CY99" s="240" t="s">
        <v>135</v>
      </c>
      <c r="DA99" s="357" t="s">
        <v>36</v>
      </c>
      <c r="DB99" s="401" t="s">
        <v>37</v>
      </c>
      <c r="DC99" s="404">
        <f>IF(DI3*0.67*0.2&lt;1, 1, DI3*0.67*0.2)</f>
        <v>1</v>
      </c>
      <c r="DD99" s="406">
        <v>0</v>
      </c>
      <c r="DE99" s="171" t="s">
        <v>203</v>
      </c>
      <c r="DF99" s="129" t="s">
        <v>184</v>
      </c>
      <c r="DG99" s="240"/>
      <c r="DH99" s="250" t="s">
        <v>160</v>
      </c>
      <c r="DI99" s="240"/>
      <c r="DJ99" s="240">
        <v>2</v>
      </c>
      <c r="DK99" s="248" t="s">
        <v>170</v>
      </c>
      <c r="DL99" s="240" t="s">
        <v>135</v>
      </c>
    </row>
    <row r="100" spans="1:116" ht="9.75" customHeight="1" x14ac:dyDescent="0.2">
      <c r="A100" s="399"/>
      <c r="B100" s="402"/>
      <c r="C100" s="404"/>
      <c r="D100" s="407"/>
      <c r="E100" s="214" t="s">
        <v>137</v>
      </c>
      <c r="F100" s="131" t="s">
        <v>184</v>
      </c>
      <c r="G100" s="238"/>
      <c r="H100" s="240" t="s">
        <v>160</v>
      </c>
      <c r="I100" s="238"/>
      <c r="J100" s="238">
        <v>2</v>
      </c>
      <c r="K100" s="248" t="s">
        <v>170</v>
      </c>
      <c r="L100" s="240" t="s">
        <v>135</v>
      </c>
      <c r="N100" s="399"/>
      <c r="O100" s="402"/>
      <c r="P100" s="404"/>
      <c r="Q100" s="407"/>
      <c r="R100" s="173" t="s">
        <v>137</v>
      </c>
      <c r="S100" s="131" t="s">
        <v>184</v>
      </c>
      <c r="T100" s="238"/>
      <c r="U100" s="240" t="s">
        <v>160</v>
      </c>
      <c r="V100" s="238"/>
      <c r="W100" s="238">
        <v>2</v>
      </c>
      <c r="X100" s="248" t="s">
        <v>170</v>
      </c>
      <c r="Y100" s="240" t="s">
        <v>135</v>
      </c>
      <c r="AA100" s="399"/>
      <c r="AB100" s="402"/>
      <c r="AC100" s="404"/>
      <c r="AD100" s="407"/>
      <c r="AE100" s="173" t="s">
        <v>137</v>
      </c>
      <c r="AF100" s="131" t="s">
        <v>184</v>
      </c>
      <c r="AG100" s="238"/>
      <c r="AH100" s="240" t="s">
        <v>160</v>
      </c>
      <c r="AI100" s="238"/>
      <c r="AJ100" s="238">
        <v>2</v>
      </c>
      <c r="AK100" s="248" t="s">
        <v>170</v>
      </c>
      <c r="AL100" s="240" t="s">
        <v>135</v>
      </c>
      <c r="AN100" s="399"/>
      <c r="AO100" s="402"/>
      <c r="AP100" s="404"/>
      <c r="AQ100" s="407"/>
      <c r="AR100" s="173" t="s">
        <v>137</v>
      </c>
      <c r="AS100" s="131" t="s">
        <v>184</v>
      </c>
      <c r="AT100" s="238"/>
      <c r="AU100" s="240" t="s">
        <v>160</v>
      </c>
      <c r="AV100" s="238"/>
      <c r="AW100" s="238">
        <v>2</v>
      </c>
      <c r="AX100" s="248" t="s">
        <v>170</v>
      </c>
      <c r="AY100" s="240" t="s">
        <v>135</v>
      </c>
      <c r="BA100" s="399"/>
      <c r="BB100" s="402"/>
      <c r="BC100" s="404"/>
      <c r="BD100" s="407"/>
      <c r="BE100" s="173" t="s">
        <v>137</v>
      </c>
      <c r="BF100" s="131" t="s">
        <v>184</v>
      </c>
      <c r="BG100" s="238"/>
      <c r="BH100" s="240" t="s">
        <v>160</v>
      </c>
      <c r="BI100" s="238"/>
      <c r="BJ100" s="238">
        <v>2</v>
      </c>
      <c r="BK100" s="248" t="s">
        <v>170</v>
      </c>
      <c r="BL100" s="240" t="s">
        <v>135</v>
      </c>
      <c r="BN100" s="399"/>
      <c r="BO100" s="402"/>
      <c r="BP100" s="404"/>
      <c r="BQ100" s="407"/>
      <c r="BR100" s="173" t="s">
        <v>137</v>
      </c>
      <c r="BS100" s="131" t="s">
        <v>184</v>
      </c>
      <c r="BT100" s="238"/>
      <c r="BU100" s="240" t="s">
        <v>160</v>
      </c>
      <c r="BV100" s="238"/>
      <c r="BW100" s="238">
        <v>2</v>
      </c>
      <c r="BX100" s="248" t="s">
        <v>170</v>
      </c>
      <c r="BY100" s="240" t="s">
        <v>135</v>
      </c>
      <c r="CA100" s="399"/>
      <c r="CB100" s="402"/>
      <c r="CC100" s="404"/>
      <c r="CD100" s="407"/>
      <c r="CE100" s="173" t="s">
        <v>137</v>
      </c>
      <c r="CF100" s="131" t="s">
        <v>184</v>
      </c>
      <c r="CG100" s="238"/>
      <c r="CH100" s="240" t="s">
        <v>160</v>
      </c>
      <c r="CI100" s="238"/>
      <c r="CJ100" s="238">
        <v>2</v>
      </c>
      <c r="CK100" s="248" t="s">
        <v>170</v>
      </c>
      <c r="CL100" s="240" t="s">
        <v>135</v>
      </c>
      <c r="CN100" s="399"/>
      <c r="CO100" s="402"/>
      <c r="CP100" s="404"/>
      <c r="CQ100" s="407"/>
      <c r="CR100" s="173" t="s">
        <v>137</v>
      </c>
      <c r="CS100" s="131" t="s">
        <v>184</v>
      </c>
      <c r="CT100" s="238"/>
      <c r="CU100" s="240" t="s">
        <v>160</v>
      </c>
      <c r="CV100" s="238"/>
      <c r="CW100" s="238">
        <v>2</v>
      </c>
      <c r="CX100" s="248" t="s">
        <v>170</v>
      </c>
      <c r="CY100" s="240" t="s">
        <v>135</v>
      </c>
      <c r="DA100" s="399"/>
      <c r="DB100" s="402"/>
      <c r="DC100" s="404"/>
      <c r="DD100" s="407"/>
      <c r="DE100" s="173" t="s">
        <v>137</v>
      </c>
      <c r="DF100" s="131" t="s">
        <v>184</v>
      </c>
      <c r="DG100" s="238"/>
      <c r="DH100" s="240" t="s">
        <v>160</v>
      </c>
      <c r="DI100" s="238"/>
      <c r="DJ100" s="238">
        <v>2</v>
      </c>
      <c r="DK100" s="248" t="s">
        <v>170</v>
      </c>
      <c r="DL100" s="240" t="s">
        <v>135</v>
      </c>
    </row>
    <row r="101" spans="1:116" ht="9.75" customHeight="1" x14ac:dyDescent="0.2">
      <c r="A101" s="399"/>
      <c r="B101" s="402"/>
      <c r="C101" s="404"/>
      <c r="D101" s="407"/>
      <c r="E101" s="214" t="s">
        <v>136</v>
      </c>
      <c r="F101" s="131" t="s">
        <v>184</v>
      </c>
      <c r="G101" s="238"/>
      <c r="H101" s="240" t="s">
        <v>160</v>
      </c>
      <c r="I101" s="238"/>
      <c r="J101" s="238">
        <v>2</v>
      </c>
      <c r="K101" s="248" t="s">
        <v>170</v>
      </c>
      <c r="L101" s="240" t="s">
        <v>135</v>
      </c>
      <c r="N101" s="399"/>
      <c r="O101" s="402"/>
      <c r="P101" s="404"/>
      <c r="Q101" s="407"/>
      <c r="R101" s="173" t="s">
        <v>136</v>
      </c>
      <c r="S101" s="131" t="s">
        <v>184</v>
      </c>
      <c r="T101" s="238"/>
      <c r="U101" s="240" t="s">
        <v>160</v>
      </c>
      <c r="V101" s="238"/>
      <c r="W101" s="238">
        <v>2</v>
      </c>
      <c r="X101" s="248" t="s">
        <v>170</v>
      </c>
      <c r="Y101" s="240" t="s">
        <v>135</v>
      </c>
      <c r="AA101" s="399"/>
      <c r="AB101" s="402"/>
      <c r="AC101" s="404"/>
      <c r="AD101" s="407"/>
      <c r="AE101" s="173" t="s">
        <v>136</v>
      </c>
      <c r="AF101" s="131" t="s">
        <v>184</v>
      </c>
      <c r="AG101" s="238"/>
      <c r="AH101" s="240" t="s">
        <v>160</v>
      </c>
      <c r="AI101" s="238"/>
      <c r="AJ101" s="238">
        <v>2</v>
      </c>
      <c r="AK101" s="248" t="s">
        <v>170</v>
      </c>
      <c r="AL101" s="240" t="s">
        <v>135</v>
      </c>
      <c r="AN101" s="399"/>
      <c r="AO101" s="402"/>
      <c r="AP101" s="404"/>
      <c r="AQ101" s="407"/>
      <c r="AR101" s="173" t="s">
        <v>136</v>
      </c>
      <c r="AS101" s="131" t="s">
        <v>184</v>
      </c>
      <c r="AT101" s="238"/>
      <c r="AU101" s="240" t="s">
        <v>160</v>
      </c>
      <c r="AV101" s="238"/>
      <c r="AW101" s="238">
        <v>2</v>
      </c>
      <c r="AX101" s="248" t="s">
        <v>170</v>
      </c>
      <c r="AY101" s="240" t="s">
        <v>135</v>
      </c>
      <c r="BA101" s="399"/>
      <c r="BB101" s="402"/>
      <c r="BC101" s="404"/>
      <c r="BD101" s="407"/>
      <c r="BE101" s="173" t="s">
        <v>136</v>
      </c>
      <c r="BF101" s="131" t="s">
        <v>184</v>
      </c>
      <c r="BG101" s="238"/>
      <c r="BH101" s="240" t="s">
        <v>160</v>
      </c>
      <c r="BI101" s="238"/>
      <c r="BJ101" s="238">
        <v>2</v>
      </c>
      <c r="BK101" s="248" t="s">
        <v>170</v>
      </c>
      <c r="BL101" s="240" t="s">
        <v>135</v>
      </c>
      <c r="BN101" s="399"/>
      <c r="BO101" s="402"/>
      <c r="BP101" s="404"/>
      <c r="BQ101" s="407"/>
      <c r="BR101" s="173" t="s">
        <v>136</v>
      </c>
      <c r="BS101" s="131" t="s">
        <v>184</v>
      </c>
      <c r="BT101" s="238"/>
      <c r="BU101" s="240" t="s">
        <v>160</v>
      </c>
      <c r="BV101" s="238"/>
      <c r="BW101" s="238">
        <v>2</v>
      </c>
      <c r="BX101" s="248" t="s">
        <v>170</v>
      </c>
      <c r="BY101" s="240" t="s">
        <v>135</v>
      </c>
      <c r="CA101" s="399"/>
      <c r="CB101" s="402"/>
      <c r="CC101" s="404"/>
      <c r="CD101" s="407"/>
      <c r="CE101" s="173" t="s">
        <v>136</v>
      </c>
      <c r="CF101" s="131" t="s">
        <v>184</v>
      </c>
      <c r="CG101" s="238"/>
      <c r="CH101" s="240" t="s">
        <v>160</v>
      </c>
      <c r="CI101" s="238"/>
      <c r="CJ101" s="238">
        <v>2</v>
      </c>
      <c r="CK101" s="248" t="s">
        <v>170</v>
      </c>
      <c r="CL101" s="240" t="s">
        <v>135</v>
      </c>
      <c r="CN101" s="399"/>
      <c r="CO101" s="402"/>
      <c r="CP101" s="404"/>
      <c r="CQ101" s="407"/>
      <c r="CR101" s="173" t="s">
        <v>136</v>
      </c>
      <c r="CS101" s="131" t="s">
        <v>184</v>
      </c>
      <c r="CT101" s="238"/>
      <c r="CU101" s="240" t="s">
        <v>160</v>
      </c>
      <c r="CV101" s="238"/>
      <c r="CW101" s="238">
        <v>2</v>
      </c>
      <c r="CX101" s="248" t="s">
        <v>170</v>
      </c>
      <c r="CY101" s="240" t="s">
        <v>135</v>
      </c>
      <c r="DA101" s="399"/>
      <c r="DB101" s="402"/>
      <c r="DC101" s="404"/>
      <c r="DD101" s="407"/>
      <c r="DE101" s="173" t="s">
        <v>136</v>
      </c>
      <c r="DF101" s="131" t="s">
        <v>184</v>
      </c>
      <c r="DG101" s="238"/>
      <c r="DH101" s="240" t="s">
        <v>160</v>
      </c>
      <c r="DI101" s="238"/>
      <c r="DJ101" s="238">
        <v>2</v>
      </c>
      <c r="DK101" s="248" t="s">
        <v>170</v>
      </c>
      <c r="DL101" s="240" t="s">
        <v>135</v>
      </c>
    </row>
    <row r="102" spans="1:116" ht="9.75" customHeight="1" x14ac:dyDescent="0.2">
      <c r="A102" s="399"/>
      <c r="B102" s="402"/>
      <c r="C102" s="404"/>
      <c r="D102" s="407"/>
      <c r="E102" s="214" t="s">
        <v>138</v>
      </c>
      <c r="F102" s="131" t="s">
        <v>184</v>
      </c>
      <c r="G102" s="238"/>
      <c r="H102" s="240" t="s">
        <v>160</v>
      </c>
      <c r="I102" s="238"/>
      <c r="J102" s="238">
        <v>2</v>
      </c>
      <c r="K102" s="248" t="s">
        <v>170</v>
      </c>
      <c r="L102" s="240" t="s">
        <v>135</v>
      </c>
      <c r="N102" s="399"/>
      <c r="O102" s="402"/>
      <c r="P102" s="404"/>
      <c r="Q102" s="407"/>
      <c r="R102" s="173" t="s">
        <v>138</v>
      </c>
      <c r="S102" s="131" t="s">
        <v>184</v>
      </c>
      <c r="T102" s="238"/>
      <c r="U102" s="240" t="s">
        <v>160</v>
      </c>
      <c r="V102" s="238"/>
      <c r="W102" s="238">
        <v>2</v>
      </c>
      <c r="X102" s="248" t="s">
        <v>170</v>
      </c>
      <c r="Y102" s="240" t="s">
        <v>135</v>
      </c>
      <c r="AA102" s="399"/>
      <c r="AB102" s="402"/>
      <c r="AC102" s="404"/>
      <c r="AD102" s="407"/>
      <c r="AE102" s="173" t="s">
        <v>138</v>
      </c>
      <c r="AF102" s="131" t="s">
        <v>184</v>
      </c>
      <c r="AG102" s="238"/>
      <c r="AH102" s="240" t="s">
        <v>160</v>
      </c>
      <c r="AI102" s="238"/>
      <c r="AJ102" s="238">
        <v>2</v>
      </c>
      <c r="AK102" s="248" t="s">
        <v>170</v>
      </c>
      <c r="AL102" s="240" t="s">
        <v>135</v>
      </c>
      <c r="AN102" s="399"/>
      <c r="AO102" s="402"/>
      <c r="AP102" s="404"/>
      <c r="AQ102" s="407"/>
      <c r="AR102" s="173" t="s">
        <v>138</v>
      </c>
      <c r="AS102" s="131" t="s">
        <v>184</v>
      </c>
      <c r="AT102" s="238"/>
      <c r="AU102" s="240" t="s">
        <v>160</v>
      </c>
      <c r="AV102" s="238"/>
      <c r="AW102" s="238">
        <v>2</v>
      </c>
      <c r="AX102" s="248" t="s">
        <v>170</v>
      </c>
      <c r="AY102" s="240" t="s">
        <v>135</v>
      </c>
      <c r="BA102" s="399"/>
      <c r="BB102" s="402"/>
      <c r="BC102" s="404"/>
      <c r="BD102" s="407"/>
      <c r="BE102" s="173" t="s">
        <v>138</v>
      </c>
      <c r="BF102" s="131" t="s">
        <v>184</v>
      </c>
      <c r="BG102" s="238"/>
      <c r="BH102" s="240" t="s">
        <v>160</v>
      </c>
      <c r="BI102" s="238"/>
      <c r="BJ102" s="238">
        <v>2</v>
      </c>
      <c r="BK102" s="248" t="s">
        <v>170</v>
      </c>
      <c r="BL102" s="240" t="s">
        <v>135</v>
      </c>
      <c r="BN102" s="399"/>
      <c r="BO102" s="402"/>
      <c r="BP102" s="404"/>
      <c r="BQ102" s="407"/>
      <c r="BR102" s="173" t="s">
        <v>138</v>
      </c>
      <c r="BS102" s="131" t="s">
        <v>184</v>
      </c>
      <c r="BT102" s="238"/>
      <c r="BU102" s="240" t="s">
        <v>160</v>
      </c>
      <c r="BV102" s="238"/>
      <c r="BW102" s="238">
        <v>2</v>
      </c>
      <c r="BX102" s="248" t="s">
        <v>170</v>
      </c>
      <c r="BY102" s="240" t="s">
        <v>135</v>
      </c>
      <c r="CA102" s="399"/>
      <c r="CB102" s="402"/>
      <c r="CC102" s="404"/>
      <c r="CD102" s="407"/>
      <c r="CE102" s="173" t="s">
        <v>138</v>
      </c>
      <c r="CF102" s="131" t="s">
        <v>184</v>
      </c>
      <c r="CG102" s="238"/>
      <c r="CH102" s="240" t="s">
        <v>160</v>
      </c>
      <c r="CI102" s="238"/>
      <c r="CJ102" s="238">
        <v>2</v>
      </c>
      <c r="CK102" s="248" t="s">
        <v>170</v>
      </c>
      <c r="CL102" s="240" t="s">
        <v>135</v>
      </c>
      <c r="CN102" s="399"/>
      <c r="CO102" s="402"/>
      <c r="CP102" s="404"/>
      <c r="CQ102" s="407"/>
      <c r="CR102" s="173" t="s">
        <v>138</v>
      </c>
      <c r="CS102" s="131" t="s">
        <v>184</v>
      </c>
      <c r="CT102" s="238"/>
      <c r="CU102" s="240" t="s">
        <v>160</v>
      </c>
      <c r="CV102" s="238"/>
      <c r="CW102" s="238">
        <v>2</v>
      </c>
      <c r="CX102" s="248" t="s">
        <v>170</v>
      </c>
      <c r="CY102" s="240" t="s">
        <v>135</v>
      </c>
      <c r="DA102" s="399"/>
      <c r="DB102" s="402"/>
      <c r="DC102" s="404"/>
      <c r="DD102" s="407"/>
      <c r="DE102" s="173" t="s">
        <v>138</v>
      </c>
      <c r="DF102" s="131" t="s">
        <v>184</v>
      </c>
      <c r="DG102" s="238"/>
      <c r="DH102" s="240" t="s">
        <v>160</v>
      </c>
      <c r="DI102" s="238"/>
      <c r="DJ102" s="238">
        <v>2</v>
      </c>
      <c r="DK102" s="248" t="s">
        <v>170</v>
      </c>
      <c r="DL102" s="240" t="s">
        <v>135</v>
      </c>
    </row>
    <row r="103" spans="1:116" ht="9.75" customHeight="1" x14ac:dyDescent="0.2">
      <c r="A103" s="399"/>
      <c r="B103" s="402"/>
      <c r="C103" s="404"/>
      <c r="D103" s="407"/>
      <c r="E103" s="214" t="s">
        <v>139</v>
      </c>
      <c r="F103" s="131" t="s">
        <v>184</v>
      </c>
      <c r="G103" s="238"/>
      <c r="H103" s="240" t="s">
        <v>160</v>
      </c>
      <c r="I103" s="238"/>
      <c r="J103" s="238">
        <v>2</v>
      </c>
      <c r="K103" s="248" t="s">
        <v>170</v>
      </c>
      <c r="L103" s="240" t="s">
        <v>135</v>
      </c>
      <c r="N103" s="399"/>
      <c r="O103" s="402"/>
      <c r="P103" s="404"/>
      <c r="Q103" s="407"/>
      <c r="R103" s="173" t="s">
        <v>139</v>
      </c>
      <c r="S103" s="131" t="s">
        <v>184</v>
      </c>
      <c r="T103" s="238"/>
      <c r="U103" s="240" t="s">
        <v>160</v>
      </c>
      <c r="V103" s="238"/>
      <c r="W103" s="238">
        <v>2</v>
      </c>
      <c r="X103" s="248" t="s">
        <v>170</v>
      </c>
      <c r="Y103" s="240" t="s">
        <v>135</v>
      </c>
      <c r="AA103" s="399"/>
      <c r="AB103" s="402"/>
      <c r="AC103" s="404"/>
      <c r="AD103" s="407"/>
      <c r="AE103" s="173" t="s">
        <v>139</v>
      </c>
      <c r="AF103" s="131" t="s">
        <v>184</v>
      </c>
      <c r="AG103" s="238"/>
      <c r="AH103" s="240" t="s">
        <v>160</v>
      </c>
      <c r="AI103" s="238"/>
      <c r="AJ103" s="238">
        <v>2</v>
      </c>
      <c r="AK103" s="248" t="s">
        <v>170</v>
      </c>
      <c r="AL103" s="240" t="s">
        <v>135</v>
      </c>
      <c r="AN103" s="399"/>
      <c r="AO103" s="402"/>
      <c r="AP103" s="404"/>
      <c r="AQ103" s="407"/>
      <c r="AR103" s="173" t="s">
        <v>139</v>
      </c>
      <c r="AS103" s="131" t="s">
        <v>184</v>
      </c>
      <c r="AT103" s="238"/>
      <c r="AU103" s="240" t="s">
        <v>160</v>
      </c>
      <c r="AV103" s="238"/>
      <c r="AW103" s="238">
        <v>2</v>
      </c>
      <c r="AX103" s="248" t="s">
        <v>170</v>
      </c>
      <c r="AY103" s="240" t="s">
        <v>135</v>
      </c>
      <c r="BA103" s="399"/>
      <c r="BB103" s="402"/>
      <c r="BC103" s="404"/>
      <c r="BD103" s="407"/>
      <c r="BE103" s="173" t="s">
        <v>139</v>
      </c>
      <c r="BF103" s="131" t="s">
        <v>184</v>
      </c>
      <c r="BG103" s="238"/>
      <c r="BH103" s="240" t="s">
        <v>160</v>
      </c>
      <c r="BI103" s="238"/>
      <c r="BJ103" s="238">
        <v>2</v>
      </c>
      <c r="BK103" s="248" t="s">
        <v>170</v>
      </c>
      <c r="BL103" s="240" t="s">
        <v>135</v>
      </c>
      <c r="BN103" s="399"/>
      <c r="BO103" s="402"/>
      <c r="BP103" s="404"/>
      <c r="BQ103" s="407"/>
      <c r="BR103" s="173" t="s">
        <v>139</v>
      </c>
      <c r="BS103" s="131" t="s">
        <v>184</v>
      </c>
      <c r="BT103" s="238"/>
      <c r="BU103" s="240" t="s">
        <v>160</v>
      </c>
      <c r="BV103" s="238"/>
      <c r="BW103" s="238">
        <v>2</v>
      </c>
      <c r="BX103" s="248" t="s">
        <v>170</v>
      </c>
      <c r="BY103" s="240" t="s">
        <v>135</v>
      </c>
      <c r="CA103" s="399"/>
      <c r="CB103" s="402"/>
      <c r="CC103" s="404"/>
      <c r="CD103" s="407"/>
      <c r="CE103" s="173" t="s">
        <v>139</v>
      </c>
      <c r="CF103" s="131" t="s">
        <v>184</v>
      </c>
      <c r="CG103" s="238"/>
      <c r="CH103" s="240" t="s">
        <v>160</v>
      </c>
      <c r="CI103" s="238"/>
      <c r="CJ103" s="238">
        <v>2</v>
      </c>
      <c r="CK103" s="248" t="s">
        <v>170</v>
      </c>
      <c r="CL103" s="240" t="s">
        <v>135</v>
      </c>
      <c r="CN103" s="399"/>
      <c r="CO103" s="402"/>
      <c r="CP103" s="404"/>
      <c r="CQ103" s="407"/>
      <c r="CR103" s="173" t="s">
        <v>139</v>
      </c>
      <c r="CS103" s="131" t="s">
        <v>184</v>
      </c>
      <c r="CT103" s="238"/>
      <c r="CU103" s="240" t="s">
        <v>160</v>
      </c>
      <c r="CV103" s="238"/>
      <c r="CW103" s="238">
        <v>2</v>
      </c>
      <c r="CX103" s="248" t="s">
        <v>170</v>
      </c>
      <c r="CY103" s="240" t="s">
        <v>135</v>
      </c>
      <c r="DA103" s="399"/>
      <c r="DB103" s="402"/>
      <c r="DC103" s="404"/>
      <c r="DD103" s="407"/>
      <c r="DE103" s="173" t="s">
        <v>139</v>
      </c>
      <c r="DF103" s="131" t="s">
        <v>184</v>
      </c>
      <c r="DG103" s="238"/>
      <c r="DH103" s="240" t="s">
        <v>160</v>
      </c>
      <c r="DI103" s="238"/>
      <c r="DJ103" s="238">
        <v>2</v>
      </c>
      <c r="DK103" s="248" t="s">
        <v>170</v>
      </c>
      <c r="DL103" s="240" t="s">
        <v>135</v>
      </c>
    </row>
    <row r="104" spans="1:116" ht="9.75" customHeight="1" x14ac:dyDescent="0.2">
      <c r="A104" s="399"/>
      <c r="B104" s="402"/>
      <c r="C104" s="404"/>
      <c r="D104" s="407"/>
      <c r="E104" s="214" t="s">
        <v>142</v>
      </c>
      <c r="F104" s="131" t="s">
        <v>184</v>
      </c>
      <c r="G104" s="238"/>
      <c r="H104" s="240" t="s">
        <v>160</v>
      </c>
      <c r="I104" s="238"/>
      <c r="J104" s="238">
        <v>2</v>
      </c>
      <c r="K104" s="248" t="s">
        <v>170</v>
      </c>
      <c r="L104" s="240" t="s">
        <v>135</v>
      </c>
      <c r="N104" s="399"/>
      <c r="O104" s="402"/>
      <c r="P104" s="404"/>
      <c r="Q104" s="407"/>
      <c r="R104" s="173" t="s">
        <v>142</v>
      </c>
      <c r="S104" s="131" t="s">
        <v>184</v>
      </c>
      <c r="T104" s="238"/>
      <c r="U104" s="240" t="s">
        <v>160</v>
      </c>
      <c r="V104" s="238"/>
      <c r="W104" s="238">
        <v>2</v>
      </c>
      <c r="X104" s="248" t="s">
        <v>170</v>
      </c>
      <c r="Y104" s="240" t="s">
        <v>135</v>
      </c>
      <c r="AA104" s="399"/>
      <c r="AB104" s="402"/>
      <c r="AC104" s="404"/>
      <c r="AD104" s="407"/>
      <c r="AE104" s="173" t="s">
        <v>142</v>
      </c>
      <c r="AF104" s="131" t="s">
        <v>184</v>
      </c>
      <c r="AG104" s="238"/>
      <c r="AH104" s="240" t="s">
        <v>160</v>
      </c>
      <c r="AI104" s="238"/>
      <c r="AJ104" s="238">
        <v>2</v>
      </c>
      <c r="AK104" s="248" t="s">
        <v>170</v>
      </c>
      <c r="AL104" s="240" t="s">
        <v>135</v>
      </c>
      <c r="AN104" s="399"/>
      <c r="AO104" s="402"/>
      <c r="AP104" s="404"/>
      <c r="AQ104" s="407"/>
      <c r="AR104" s="173" t="s">
        <v>142</v>
      </c>
      <c r="AS104" s="131" t="s">
        <v>184</v>
      </c>
      <c r="AT104" s="238"/>
      <c r="AU104" s="240" t="s">
        <v>160</v>
      </c>
      <c r="AV104" s="238"/>
      <c r="AW104" s="238">
        <v>2</v>
      </c>
      <c r="AX104" s="248" t="s">
        <v>170</v>
      </c>
      <c r="AY104" s="240" t="s">
        <v>135</v>
      </c>
      <c r="BA104" s="399"/>
      <c r="BB104" s="402"/>
      <c r="BC104" s="404"/>
      <c r="BD104" s="407"/>
      <c r="BE104" s="173" t="s">
        <v>142</v>
      </c>
      <c r="BF104" s="131" t="s">
        <v>184</v>
      </c>
      <c r="BG104" s="238"/>
      <c r="BH104" s="240" t="s">
        <v>160</v>
      </c>
      <c r="BI104" s="238"/>
      <c r="BJ104" s="238">
        <v>2</v>
      </c>
      <c r="BK104" s="248" t="s">
        <v>170</v>
      </c>
      <c r="BL104" s="240" t="s">
        <v>135</v>
      </c>
      <c r="BN104" s="399"/>
      <c r="BO104" s="402"/>
      <c r="BP104" s="404"/>
      <c r="BQ104" s="407"/>
      <c r="BR104" s="173" t="s">
        <v>142</v>
      </c>
      <c r="BS104" s="131" t="s">
        <v>184</v>
      </c>
      <c r="BT104" s="238"/>
      <c r="BU104" s="240" t="s">
        <v>160</v>
      </c>
      <c r="BV104" s="238"/>
      <c r="BW104" s="238">
        <v>2</v>
      </c>
      <c r="BX104" s="248" t="s">
        <v>170</v>
      </c>
      <c r="BY104" s="240" t="s">
        <v>135</v>
      </c>
      <c r="CA104" s="399"/>
      <c r="CB104" s="402"/>
      <c r="CC104" s="404"/>
      <c r="CD104" s="407"/>
      <c r="CE104" s="173" t="s">
        <v>142</v>
      </c>
      <c r="CF104" s="131" t="s">
        <v>184</v>
      </c>
      <c r="CG104" s="238"/>
      <c r="CH104" s="240" t="s">
        <v>160</v>
      </c>
      <c r="CI104" s="238"/>
      <c r="CJ104" s="238">
        <v>2</v>
      </c>
      <c r="CK104" s="248" t="s">
        <v>170</v>
      </c>
      <c r="CL104" s="240" t="s">
        <v>135</v>
      </c>
      <c r="CN104" s="399"/>
      <c r="CO104" s="402"/>
      <c r="CP104" s="404"/>
      <c r="CQ104" s="407"/>
      <c r="CR104" s="173" t="s">
        <v>142</v>
      </c>
      <c r="CS104" s="131" t="s">
        <v>184</v>
      </c>
      <c r="CT104" s="238"/>
      <c r="CU104" s="240" t="s">
        <v>160</v>
      </c>
      <c r="CV104" s="238"/>
      <c r="CW104" s="238">
        <v>2</v>
      </c>
      <c r="CX104" s="248" t="s">
        <v>170</v>
      </c>
      <c r="CY104" s="240" t="s">
        <v>135</v>
      </c>
      <c r="DA104" s="399"/>
      <c r="DB104" s="402"/>
      <c r="DC104" s="404"/>
      <c r="DD104" s="407"/>
      <c r="DE104" s="173" t="s">
        <v>142</v>
      </c>
      <c r="DF104" s="131" t="s">
        <v>184</v>
      </c>
      <c r="DG104" s="238"/>
      <c r="DH104" s="240" t="s">
        <v>160</v>
      </c>
      <c r="DI104" s="238"/>
      <c r="DJ104" s="238">
        <v>2</v>
      </c>
      <c r="DK104" s="248" t="s">
        <v>170</v>
      </c>
      <c r="DL104" s="240" t="s">
        <v>135</v>
      </c>
    </row>
    <row r="105" spans="1:116" ht="9.75" customHeight="1" x14ac:dyDescent="0.2">
      <c r="A105" s="399"/>
      <c r="B105" s="402"/>
      <c r="C105" s="404"/>
      <c r="D105" s="407"/>
      <c r="E105" s="214" t="s">
        <v>144</v>
      </c>
      <c r="F105" s="131" t="s">
        <v>184</v>
      </c>
      <c r="G105" s="238"/>
      <c r="H105" s="240" t="s">
        <v>160</v>
      </c>
      <c r="I105" s="238"/>
      <c r="J105" s="238">
        <v>20</v>
      </c>
      <c r="K105" s="248" t="s">
        <v>170</v>
      </c>
      <c r="L105" s="240" t="s">
        <v>135</v>
      </c>
      <c r="N105" s="399"/>
      <c r="O105" s="402"/>
      <c r="P105" s="404"/>
      <c r="Q105" s="407"/>
      <c r="R105" s="173" t="s">
        <v>144</v>
      </c>
      <c r="S105" s="131" t="s">
        <v>184</v>
      </c>
      <c r="T105" s="238"/>
      <c r="U105" s="240" t="s">
        <v>160</v>
      </c>
      <c r="V105" s="238"/>
      <c r="W105" s="238">
        <v>20</v>
      </c>
      <c r="X105" s="248" t="s">
        <v>170</v>
      </c>
      <c r="Y105" s="240" t="s">
        <v>135</v>
      </c>
      <c r="AA105" s="399"/>
      <c r="AB105" s="402"/>
      <c r="AC105" s="404"/>
      <c r="AD105" s="407"/>
      <c r="AE105" s="173" t="s">
        <v>144</v>
      </c>
      <c r="AF105" s="131" t="s">
        <v>184</v>
      </c>
      <c r="AG105" s="238"/>
      <c r="AH105" s="240" t="s">
        <v>160</v>
      </c>
      <c r="AI105" s="238"/>
      <c r="AJ105" s="238">
        <v>20</v>
      </c>
      <c r="AK105" s="248" t="s">
        <v>170</v>
      </c>
      <c r="AL105" s="240" t="s">
        <v>135</v>
      </c>
      <c r="AN105" s="399"/>
      <c r="AO105" s="402"/>
      <c r="AP105" s="404"/>
      <c r="AQ105" s="407"/>
      <c r="AR105" s="173" t="s">
        <v>144</v>
      </c>
      <c r="AS105" s="131" t="s">
        <v>184</v>
      </c>
      <c r="AT105" s="238"/>
      <c r="AU105" s="240" t="s">
        <v>160</v>
      </c>
      <c r="AV105" s="238"/>
      <c r="AW105" s="238">
        <v>20</v>
      </c>
      <c r="AX105" s="248" t="s">
        <v>170</v>
      </c>
      <c r="AY105" s="240" t="s">
        <v>135</v>
      </c>
      <c r="BA105" s="399"/>
      <c r="BB105" s="402"/>
      <c r="BC105" s="404"/>
      <c r="BD105" s="407"/>
      <c r="BE105" s="173" t="s">
        <v>144</v>
      </c>
      <c r="BF105" s="131" t="s">
        <v>184</v>
      </c>
      <c r="BG105" s="238"/>
      <c r="BH105" s="240" t="s">
        <v>160</v>
      </c>
      <c r="BI105" s="238"/>
      <c r="BJ105" s="238">
        <v>20</v>
      </c>
      <c r="BK105" s="248" t="s">
        <v>170</v>
      </c>
      <c r="BL105" s="240" t="s">
        <v>135</v>
      </c>
      <c r="BN105" s="399"/>
      <c r="BO105" s="402"/>
      <c r="BP105" s="404"/>
      <c r="BQ105" s="407"/>
      <c r="BR105" s="173" t="s">
        <v>144</v>
      </c>
      <c r="BS105" s="131" t="s">
        <v>184</v>
      </c>
      <c r="BT105" s="238"/>
      <c r="BU105" s="240" t="s">
        <v>160</v>
      </c>
      <c r="BV105" s="238"/>
      <c r="BW105" s="238">
        <v>20</v>
      </c>
      <c r="BX105" s="248" t="s">
        <v>170</v>
      </c>
      <c r="BY105" s="240" t="s">
        <v>135</v>
      </c>
      <c r="CA105" s="399"/>
      <c r="CB105" s="402"/>
      <c r="CC105" s="404"/>
      <c r="CD105" s="407"/>
      <c r="CE105" s="173" t="s">
        <v>144</v>
      </c>
      <c r="CF105" s="131" t="s">
        <v>184</v>
      </c>
      <c r="CG105" s="238"/>
      <c r="CH105" s="240" t="s">
        <v>160</v>
      </c>
      <c r="CI105" s="238"/>
      <c r="CJ105" s="238">
        <v>20</v>
      </c>
      <c r="CK105" s="248" t="s">
        <v>170</v>
      </c>
      <c r="CL105" s="240" t="s">
        <v>135</v>
      </c>
      <c r="CN105" s="399"/>
      <c r="CO105" s="402"/>
      <c r="CP105" s="404"/>
      <c r="CQ105" s="407"/>
      <c r="CR105" s="173" t="s">
        <v>144</v>
      </c>
      <c r="CS105" s="131" t="s">
        <v>184</v>
      </c>
      <c r="CT105" s="238"/>
      <c r="CU105" s="240" t="s">
        <v>160</v>
      </c>
      <c r="CV105" s="238"/>
      <c r="CW105" s="238">
        <v>20</v>
      </c>
      <c r="CX105" s="248" t="s">
        <v>170</v>
      </c>
      <c r="CY105" s="240" t="s">
        <v>135</v>
      </c>
      <c r="DA105" s="399"/>
      <c r="DB105" s="402"/>
      <c r="DC105" s="404"/>
      <c r="DD105" s="407"/>
      <c r="DE105" s="173" t="s">
        <v>144</v>
      </c>
      <c r="DF105" s="131" t="s">
        <v>184</v>
      </c>
      <c r="DG105" s="238"/>
      <c r="DH105" s="240" t="s">
        <v>160</v>
      </c>
      <c r="DI105" s="238"/>
      <c r="DJ105" s="238">
        <v>20</v>
      </c>
      <c r="DK105" s="248" t="s">
        <v>170</v>
      </c>
      <c r="DL105" s="240" t="s">
        <v>135</v>
      </c>
    </row>
    <row r="106" spans="1:116" ht="9.75" customHeight="1" x14ac:dyDescent="0.2">
      <c r="A106" s="399"/>
      <c r="B106" s="402"/>
      <c r="C106" s="404"/>
      <c r="D106" s="407"/>
      <c r="E106" s="214" t="s">
        <v>204</v>
      </c>
      <c r="F106" s="131" t="s">
        <v>184</v>
      </c>
      <c r="G106" s="238"/>
      <c r="H106" s="240" t="s">
        <v>160</v>
      </c>
      <c r="I106" s="238"/>
      <c r="J106" s="238">
        <v>2</v>
      </c>
      <c r="K106" s="248" t="s">
        <v>170</v>
      </c>
      <c r="L106" s="240" t="s">
        <v>135</v>
      </c>
      <c r="N106" s="399"/>
      <c r="O106" s="402"/>
      <c r="P106" s="404"/>
      <c r="Q106" s="407"/>
      <c r="R106" s="173" t="s">
        <v>204</v>
      </c>
      <c r="S106" s="131" t="s">
        <v>184</v>
      </c>
      <c r="T106" s="238"/>
      <c r="U106" s="240" t="s">
        <v>160</v>
      </c>
      <c r="V106" s="238"/>
      <c r="W106" s="238">
        <v>2</v>
      </c>
      <c r="X106" s="248" t="s">
        <v>170</v>
      </c>
      <c r="Y106" s="240" t="s">
        <v>135</v>
      </c>
      <c r="AA106" s="399"/>
      <c r="AB106" s="402"/>
      <c r="AC106" s="404"/>
      <c r="AD106" s="407"/>
      <c r="AE106" s="173" t="s">
        <v>204</v>
      </c>
      <c r="AF106" s="131" t="s">
        <v>184</v>
      </c>
      <c r="AG106" s="238"/>
      <c r="AH106" s="240" t="s">
        <v>160</v>
      </c>
      <c r="AI106" s="238"/>
      <c r="AJ106" s="238">
        <v>2</v>
      </c>
      <c r="AK106" s="248" t="s">
        <v>170</v>
      </c>
      <c r="AL106" s="240" t="s">
        <v>135</v>
      </c>
      <c r="AN106" s="399"/>
      <c r="AO106" s="402"/>
      <c r="AP106" s="404"/>
      <c r="AQ106" s="407"/>
      <c r="AR106" s="173" t="s">
        <v>204</v>
      </c>
      <c r="AS106" s="131" t="s">
        <v>184</v>
      </c>
      <c r="AT106" s="238"/>
      <c r="AU106" s="240" t="s">
        <v>160</v>
      </c>
      <c r="AV106" s="238"/>
      <c r="AW106" s="238">
        <v>2</v>
      </c>
      <c r="AX106" s="248" t="s">
        <v>170</v>
      </c>
      <c r="AY106" s="240" t="s">
        <v>135</v>
      </c>
      <c r="BA106" s="399"/>
      <c r="BB106" s="402"/>
      <c r="BC106" s="404"/>
      <c r="BD106" s="407"/>
      <c r="BE106" s="173" t="s">
        <v>204</v>
      </c>
      <c r="BF106" s="131" t="s">
        <v>184</v>
      </c>
      <c r="BG106" s="238"/>
      <c r="BH106" s="240" t="s">
        <v>160</v>
      </c>
      <c r="BI106" s="238"/>
      <c r="BJ106" s="238">
        <v>2</v>
      </c>
      <c r="BK106" s="248" t="s">
        <v>170</v>
      </c>
      <c r="BL106" s="240" t="s">
        <v>135</v>
      </c>
      <c r="BN106" s="399"/>
      <c r="BO106" s="402"/>
      <c r="BP106" s="404"/>
      <c r="BQ106" s="407"/>
      <c r="BR106" s="173" t="s">
        <v>204</v>
      </c>
      <c r="BS106" s="131" t="s">
        <v>184</v>
      </c>
      <c r="BT106" s="238"/>
      <c r="BU106" s="240" t="s">
        <v>160</v>
      </c>
      <c r="BV106" s="238"/>
      <c r="BW106" s="238">
        <v>2</v>
      </c>
      <c r="BX106" s="248" t="s">
        <v>170</v>
      </c>
      <c r="BY106" s="240" t="s">
        <v>135</v>
      </c>
      <c r="CA106" s="399"/>
      <c r="CB106" s="402"/>
      <c r="CC106" s="404"/>
      <c r="CD106" s="407"/>
      <c r="CE106" s="173" t="s">
        <v>204</v>
      </c>
      <c r="CF106" s="131" t="s">
        <v>184</v>
      </c>
      <c r="CG106" s="238"/>
      <c r="CH106" s="240" t="s">
        <v>160</v>
      </c>
      <c r="CI106" s="238"/>
      <c r="CJ106" s="238">
        <v>2</v>
      </c>
      <c r="CK106" s="248" t="s">
        <v>170</v>
      </c>
      <c r="CL106" s="240" t="s">
        <v>135</v>
      </c>
      <c r="CN106" s="399"/>
      <c r="CO106" s="402"/>
      <c r="CP106" s="404"/>
      <c r="CQ106" s="407"/>
      <c r="CR106" s="173" t="s">
        <v>204</v>
      </c>
      <c r="CS106" s="131" t="s">
        <v>184</v>
      </c>
      <c r="CT106" s="238"/>
      <c r="CU106" s="240" t="s">
        <v>160</v>
      </c>
      <c r="CV106" s="238"/>
      <c r="CW106" s="238">
        <v>2</v>
      </c>
      <c r="CX106" s="248" t="s">
        <v>170</v>
      </c>
      <c r="CY106" s="240" t="s">
        <v>135</v>
      </c>
      <c r="DA106" s="399"/>
      <c r="DB106" s="402"/>
      <c r="DC106" s="404"/>
      <c r="DD106" s="407"/>
      <c r="DE106" s="173" t="s">
        <v>204</v>
      </c>
      <c r="DF106" s="131" t="s">
        <v>184</v>
      </c>
      <c r="DG106" s="238"/>
      <c r="DH106" s="240" t="s">
        <v>160</v>
      </c>
      <c r="DI106" s="238"/>
      <c r="DJ106" s="238">
        <v>2</v>
      </c>
      <c r="DK106" s="248" t="s">
        <v>170</v>
      </c>
      <c r="DL106" s="240" t="s">
        <v>135</v>
      </c>
    </row>
    <row r="107" spans="1:116" ht="9.75" customHeight="1" x14ac:dyDescent="0.2">
      <c r="A107" s="399"/>
      <c r="B107" s="402"/>
      <c r="C107" s="404"/>
      <c r="D107" s="407"/>
      <c r="E107" s="214" t="s">
        <v>143</v>
      </c>
      <c r="F107" s="131" t="s">
        <v>184</v>
      </c>
      <c r="G107" s="238"/>
      <c r="H107" s="240" t="s">
        <v>160</v>
      </c>
      <c r="I107" s="238"/>
      <c r="J107" s="238">
        <v>2</v>
      </c>
      <c r="K107" s="248" t="s">
        <v>170</v>
      </c>
      <c r="L107" s="240" t="s">
        <v>135</v>
      </c>
      <c r="N107" s="399"/>
      <c r="O107" s="402"/>
      <c r="P107" s="404"/>
      <c r="Q107" s="407"/>
      <c r="R107" s="173" t="s">
        <v>143</v>
      </c>
      <c r="S107" s="131" t="s">
        <v>184</v>
      </c>
      <c r="T107" s="238"/>
      <c r="U107" s="240" t="s">
        <v>160</v>
      </c>
      <c r="V107" s="238"/>
      <c r="W107" s="238">
        <v>2</v>
      </c>
      <c r="X107" s="248" t="s">
        <v>170</v>
      </c>
      <c r="Y107" s="240" t="s">
        <v>135</v>
      </c>
      <c r="AA107" s="399"/>
      <c r="AB107" s="402"/>
      <c r="AC107" s="404"/>
      <c r="AD107" s="407"/>
      <c r="AE107" s="173" t="s">
        <v>143</v>
      </c>
      <c r="AF107" s="131" t="s">
        <v>184</v>
      </c>
      <c r="AG107" s="238"/>
      <c r="AH107" s="240" t="s">
        <v>160</v>
      </c>
      <c r="AI107" s="238"/>
      <c r="AJ107" s="238">
        <v>2</v>
      </c>
      <c r="AK107" s="248" t="s">
        <v>170</v>
      </c>
      <c r="AL107" s="240" t="s">
        <v>135</v>
      </c>
      <c r="AN107" s="399"/>
      <c r="AO107" s="402"/>
      <c r="AP107" s="404"/>
      <c r="AQ107" s="407"/>
      <c r="AR107" s="173" t="s">
        <v>143</v>
      </c>
      <c r="AS107" s="131" t="s">
        <v>184</v>
      </c>
      <c r="AT107" s="238"/>
      <c r="AU107" s="240" t="s">
        <v>160</v>
      </c>
      <c r="AV107" s="238"/>
      <c r="AW107" s="238">
        <v>2</v>
      </c>
      <c r="AX107" s="248" t="s">
        <v>170</v>
      </c>
      <c r="AY107" s="240" t="s">
        <v>135</v>
      </c>
      <c r="BA107" s="399"/>
      <c r="BB107" s="402"/>
      <c r="BC107" s="404"/>
      <c r="BD107" s="407"/>
      <c r="BE107" s="173" t="s">
        <v>143</v>
      </c>
      <c r="BF107" s="131" t="s">
        <v>184</v>
      </c>
      <c r="BG107" s="238"/>
      <c r="BH107" s="240" t="s">
        <v>160</v>
      </c>
      <c r="BI107" s="238"/>
      <c r="BJ107" s="238">
        <v>2</v>
      </c>
      <c r="BK107" s="248" t="s">
        <v>170</v>
      </c>
      <c r="BL107" s="240" t="s">
        <v>135</v>
      </c>
      <c r="BN107" s="399"/>
      <c r="BO107" s="402"/>
      <c r="BP107" s="404"/>
      <c r="BQ107" s="407"/>
      <c r="BR107" s="173" t="s">
        <v>143</v>
      </c>
      <c r="BS107" s="131" t="s">
        <v>184</v>
      </c>
      <c r="BT107" s="238"/>
      <c r="BU107" s="240" t="s">
        <v>160</v>
      </c>
      <c r="BV107" s="238"/>
      <c r="BW107" s="238">
        <v>2</v>
      </c>
      <c r="BX107" s="248" t="s">
        <v>170</v>
      </c>
      <c r="BY107" s="240" t="s">
        <v>135</v>
      </c>
      <c r="CA107" s="399"/>
      <c r="CB107" s="402"/>
      <c r="CC107" s="404"/>
      <c r="CD107" s="407"/>
      <c r="CE107" s="173" t="s">
        <v>143</v>
      </c>
      <c r="CF107" s="131" t="s">
        <v>184</v>
      </c>
      <c r="CG107" s="238"/>
      <c r="CH107" s="240" t="s">
        <v>160</v>
      </c>
      <c r="CI107" s="238"/>
      <c r="CJ107" s="238">
        <v>2</v>
      </c>
      <c r="CK107" s="248" t="s">
        <v>170</v>
      </c>
      <c r="CL107" s="240" t="s">
        <v>135</v>
      </c>
      <c r="CN107" s="399"/>
      <c r="CO107" s="402"/>
      <c r="CP107" s="404"/>
      <c r="CQ107" s="407"/>
      <c r="CR107" s="173" t="s">
        <v>143</v>
      </c>
      <c r="CS107" s="131" t="s">
        <v>184</v>
      </c>
      <c r="CT107" s="238"/>
      <c r="CU107" s="240" t="s">
        <v>160</v>
      </c>
      <c r="CV107" s="238"/>
      <c r="CW107" s="238">
        <v>2</v>
      </c>
      <c r="CX107" s="248" t="s">
        <v>170</v>
      </c>
      <c r="CY107" s="240" t="s">
        <v>135</v>
      </c>
      <c r="DA107" s="399"/>
      <c r="DB107" s="402"/>
      <c r="DC107" s="404"/>
      <c r="DD107" s="407"/>
      <c r="DE107" s="173" t="s">
        <v>143</v>
      </c>
      <c r="DF107" s="131" t="s">
        <v>184</v>
      </c>
      <c r="DG107" s="238"/>
      <c r="DH107" s="240" t="s">
        <v>160</v>
      </c>
      <c r="DI107" s="238"/>
      <c r="DJ107" s="238">
        <v>2</v>
      </c>
      <c r="DK107" s="248" t="s">
        <v>170</v>
      </c>
      <c r="DL107" s="240" t="s">
        <v>135</v>
      </c>
    </row>
    <row r="108" spans="1:116" ht="9.75" customHeight="1" x14ac:dyDescent="0.2">
      <c r="A108" s="399"/>
      <c r="B108" s="402"/>
      <c r="C108" s="404"/>
      <c r="D108" s="407"/>
      <c r="E108" s="214" t="s">
        <v>159</v>
      </c>
      <c r="F108" s="131" t="s">
        <v>184</v>
      </c>
      <c r="G108" s="238"/>
      <c r="H108" s="240" t="s">
        <v>160</v>
      </c>
      <c r="I108" s="238"/>
      <c r="J108" s="238">
        <v>2</v>
      </c>
      <c r="K108" s="248" t="s">
        <v>170</v>
      </c>
      <c r="L108" s="240" t="s">
        <v>135</v>
      </c>
      <c r="N108" s="399"/>
      <c r="O108" s="402"/>
      <c r="P108" s="404"/>
      <c r="Q108" s="407"/>
      <c r="R108" s="173" t="s">
        <v>159</v>
      </c>
      <c r="S108" s="131" t="s">
        <v>184</v>
      </c>
      <c r="T108" s="238"/>
      <c r="U108" s="240" t="s">
        <v>160</v>
      </c>
      <c r="V108" s="238"/>
      <c r="W108" s="238">
        <v>2</v>
      </c>
      <c r="X108" s="248" t="s">
        <v>170</v>
      </c>
      <c r="Y108" s="240" t="s">
        <v>135</v>
      </c>
      <c r="AA108" s="399"/>
      <c r="AB108" s="402"/>
      <c r="AC108" s="404"/>
      <c r="AD108" s="407"/>
      <c r="AE108" s="173" t="s">
        <v>159</v>
      </c>
      <c r="AF108" s="131" t="s">
        <v>184</v>
      </c>
      <c r="AG108" s="238"/>
      <c r="AH108" s="240" t="s">
        <v>160</v>
      </c>
      <c r="AI108" s="238"/>
      <c r="AJ108" s="238">
        <v>2</v>
      </c>
      <c r="AK108" s="248" t="s">
        <v>170</v>
      </c>
      <c r="AL108" s="240" t="s">
        <v>135</v>
      </c>
      <c r="AN108" s="399"/>
      <c r="AO108" s="402"/>
      <c r="AP108" s="404"/>
      <c r="AQ108" s="407"/>
      <c r="AR108" s="173" t="s">
        <v>159</v>
      </c>
      <c r="AS108" s="131" t="s">
        <v>184</v>
      </c>
      <c r="AT108" s="238"/>
      <c r="AU108" s="240" t="s">
        <v>160</v>
      </c>
      <c r="AV108" s="238"/>
      <c r="AW108" s="238">
        <v>2</v>
      </c>
      <c r="AX108" s="248" t="s">
        <v>170</v>
      </c>
      <c r="AY108" s="240" t="s">
        <v>135</v>
      </c>
      <c r="BA108" s="399"/>
      <c r="BB108" s="402"/>
      <c r="BC108" s="404"/>
      <c r="BD108" s="407"/>
      <c r="BE108" s="173" t="s">
        <v>159</v>
      </c>
      <c r="BF108" s="131" t="s">
        <v>184</v>
      </c>
      <c r="BG108" s="238"/>
      <c r="BH108" s="240" t="s">
        <v>160</v>
      </c>
      <c r="BI108" s="238"/>
      <c r="BJ108" s="238">
        <v>2</v>
      </c>
      <c r="BK108" s="248" t="s">
        <v>170</v>
      </c>
      <c r="BL108" s="240" t="s">
        <v>135</v>
      </c>
      <c r="BN108" s="399"/>
      <c r="BO108" s="402"/>
      <c r="BP108" s="404"/>
      <c r="BQ108" s="407"/>
      <c r="BR108" s="173" t="s">
        <v>159</v>
      </c>
      <c r="BS108" s="131" t="s">
        <v>184</v>
      </c>
      <c r="BT108" s="238"/>
      <c r="BU108" s="240" t="s">
        <v>160</v>
      </c>
      <c r="BV108" s="238"/>
      <c r="BW108" s="238">
        <v>2</v>
      </c>
      <c r="BX108" s="248" t="s">
        <v>170</v>
      </c>
      <c r="BY108" s="240" t="s">
        <v>135</v>
      </c>
      <c r="CA108" s="399"/>
      <c r="CB108" s="402"/>
      <c r="CC108" s="404"/>
      <c r="CD108" s="407"/>
      <c r="CE108" s="173" t="s">
        <v>159</v>
      </c>
      <c r="CF108" s="131" t="s">
        <v>184</v>
      </c>
      <c r="CG108" s="238"/>
      <c r="CH108" s="240" t="s">
        <v>160</v>
      </c>
      <c r="CI108" s="238"/>
      <c r="CJ108" s="238">
        <v>2</v>
      </c>
      <c r="CK108" s="248" t="s">
        <v>170</v>
      </c>
      <c r="CL108" s="240" t="s">
        <v>135</v>
      </c>
      <c r="CN108" s="399"/>
      <c r="CO108" s="402"/>
      <c r="CP108" s="404"/>
      <c r="CQ108" s="407"/>
      <c r="CR108" s="173" t="s">
        <v>159</v>
      </c>
      <c r="CS108" s="131" t="s">
        <v>184</v>
      </c>
      <c r="CT108" s="238"/>
      <c r="CU108" s="240" t="s">
        <v>160</v>
      </c>
      <c r="CV108" s="238"/>
      <c r="CW108" s="238">
        <v>2</v>
      </c>
      <c r="CX108" s="248" t="s">
        <v>170</v>
      </c>
      <c r="CY108" s="240" t="s">
        <v>135</v>
      </c>
      <c r="DA108" s="399"/>
      <c r="DB108" s="402"/>
      <c r="DC108" s="404"/>
      <c r="DD108" s="407"/>
      <c r="DE108" s="173" t="s">
        <v>159</v>
      </c>
      <c r="DF108" s="131" t="s">
        <v>184</v>
      </c>
      <c r="DG108" s="238"/>
      <c r="DH108" s="240" t="s">
        <v>160</v>
      </c>
      <c r="DI108" s="238"/>
      <c r="DJ108" s="238">
        <v>2</v>
      </c>
      <c r="DK108" s="248" t="s">
        <v>170</v>
      </c>
      <c r="DL108" s="240" t="s">
        <v>135</v>
      </c>
    </row>
    <row r="109" spans="1:116" ht="9.75" customHeight="1" x14ac:dyDescent="0.2">
      <c r="A109" s="399"/>
      <c r="B109" s="402"/>
      <c r="C109" s="404"/>
      <c r="D109" s="407"/>
      <c r="E109" s="214" t="s">
        <v>140</v>
      </c>
      <c r="F109" s="131" t="s">
        <v>184</v>
      </c>
      <c r="G109" s="238"/>
      <c r="H109" s="240" t="s">
        <v>160</v>
      </c>
      <c r="I109" s="238"/>
      <c r="J109" s="238">
        <v>2</v>
      </c>
      <c r="K109" s="248" t="s">
        <v>170</v>
      </c>
      <c r="L109" s="240" t="s">
        <v>135</v>
      </c>
      <c r="N109" s="399"/>
      <c r="O109" s="402"/>
      <c r="P109" s="404"/>
      <c r="Q109" s="407"/>
      <c r="R109" s="173" t="s">
        <v>140</v>
      </c>
      <c r="S109" s="131" t="s">
        <v>184</v>
      </c>
      <c r="T109" s="238"/>
      <c r="U109" s="240" t="s">
        <v>160</v>
      </c>
      <c r="V109" s="238"/>
      <c r="W109" s="238">
        <v>2</v>
      </c>
      <c r="X109" s="248" t="s">
        <v>170</v>
      </c>
      <c r="Y109" s="240" t="s">
        <v>135</v>
      </c>
      <c r="AA109" s="399"/>
      <c r="AB109" s="402"/>
      <c r="AC109" s="404"/>
      <c r="AD109" s="407"/>
      <c r="AE109" s="173" t="s">
        <v>140</v>
      </c>
      <c r="AF109" s="131" t="s">
        <v>184</v>
      </c>
      <c r="AG109" s="238"/>
      <c r="AH109" s="240" t="s">
        <v>160</v>
      </c>
      <c r="AI109" s="238"/>
      <c r="AJ109" s="238">
        <v>2</v>
      </c>
      <c r="AK109" s="248" t="s">
        <v>170</v>
      </c>
      <c r="AL109" s="240" t="s">
        <v>135</v>
      </c>
      <c r="AN109" s="399"/>
      <c r="AO109" s="402"/>
      <c r="AP109" s="404"/>
      <c r="AQ109" s="407"/>
      <c r="AR109" s="173" t="s">
        <v>140</v>
      </c>
      <c r="AS109" s="131" t="s">
        <v>184</v>
      </c>
      <c r="AT109" s="238"/>
      <c r="AU109" s="240" t="s">
        <v>160</v>
      </c>
      <c r="AV109" s="238"/>
      <c r="AW109" s="238">
        <v>2</v>
      </c>
      <c r="AX109" s="248" t="s">
        <v>170</v>
      </c>
      <c r="AY109" s="240" t="s">
        <v>135</v>
      </c>
      <c r="BA109" s="399"/>
      <c r="BB109" s="402"/>
      <c r="BC109" s="404"/>
      <c r="BD109" s="407"/>
      <c r="BE109" s="173" t="s">
        <v>140</v>
      </c>
      <c r="BF109" s="131" t="s">
        <v>184</v>
      </c>
      <c r="BG109" s="238"/>
      <c r="BH109" s="240" t="s">
        <v>160</v>
      </c>
      <c r="BI109" s="238"/>
      <c r="BJ109" s="238">
        <v>2</v>
      </c>
      <c r="BK109" s="248" t="s">
        <v>170</v>
      </c>
      <c r="BL109" s="240" t="s">
        <v>135</v>
      </c>
      <c r="BN109" s="399"/>
      <c r="BO109" s="402"/>
      <c r="BP109" s="404"/>
      <c r="BQ109" s="407"/>
      <c r="BR109" s="173" t="s">
        <v>140</v>
      </c>
      <c r="BS109" s="131" t="s">
        <v>184</v>
      </c>
      <c r="BT109" s="238"/>
      <c r="BU109" s="240" t="s">
        <v>160</v>
      </c>
      <c r="BV109" s="238"/>
      <c r="BW109" s="238">
        <v>2</v>
      </c>
      <c r="BX109" s="248" t="s">
        <v>170</v>
      </c>
      <c r="BY109" s="240" t="s">
        <v>135</v>
      </c>
      <c r="CA109" s="399"/>
      <c r="CB109" s="402"/>
      <c r="CC109" s="404"/>
      <c r="CD109" s="407"/>
      <c r="CE109" s="173" t="s">
        <v>140</v>
      </c>
      <c r="CF109" s="131" t="s">
        <v>184</v>
      </c>
      <c r="CG109" s="238"/>
      <c r="CH109" s="240" t="s">
        <v>160</v>
      </c>
      <c r="CI109" s="238"/>
      <c r="CJ109" s="238">
        <v>2</v>
      </c>
      <c r="CK109" s="248" t="s">
        <v>170</v>
      </c>
      <c r="CL109" s="240" t="s">
        <v>135</v>
      </c>
      <c r="CN109" s="399"/>
      <c r="CO109" s="402"/>
      <c r="CP109" s="404"/>
      <c r="CQ109" s="407"/>
      <c r="CR109" s="173" t="s">
        <v>140</v>
      </c>
      <c r="CS109" s="131" t="s">
        <v>184</v>
      </c>
      <c r="CT109" s="238"/>
      <c r="CU109" s="240" t="s">
        <v>160</v>
      </c>
      <c r="CV109" s="238"/>
      <c r="CW109" s="238">
        <v>2</v>
      </c>
      <c r="CX109" s="248" t="s">
        <v>170</v>
      </c>
      <c r="CY109" s="240" t="s">
        <v>135</v>
      </c>
      <c r="DA109" s="399"/>
      <c r="DB109" s="402"/>
      <c r="DC109" s="404"/>
      <c r="DD109" s="407"/>
      <c r="DE109" s="173" t="s">
        <v>140</v>
      </c>
      <c r="DF109" s="131" t="s">
        <v>184</v>
      </c>
      <c r="DG109" s="238"/>
      <c r="DH109" s="240" t="s">
        <v>160</v>
      </c>
      <c r="DI109" s="238"/>
      <c r="DJ109" s="238">
        <v>2</v>
      </c>
      <c r="DK109" s="248" t="s">
        <v>170</v>
      </c>
      <c r="DL109" s="240" t="s">
        <v>135</v>
      </c>
    </row>
    <row r="110" spans="1:116" ht="10.5" customHeight="1" x14ac:dyDescent="0.2">
      <c r="A110" s="399"/>
      <c r="B110" s="402"/>
      <c r="C110" s="404"/>
      <c r="D110" s="407"/>
      <c r="E110" s="214" t="s">
        <v>141</v>
      </c>
      <c r="F110" s="131" t="s">
        <v>184</v>
      </c>
      <c r="G110" s="238"/>
      <c r="H110" s="240" t="s">
        <v>160</v>
      </c>
      <c r="I110" s="238"/>
      <c r="J110" s="238">
        <v>2</v>
      </c>
      <c r="K110" s="248" t="s">
        <v>170</v>
      </c>
      <c r="L110" s="240" t="s">
        <v>135</v>
      </c>
      <c r="N110" s="399"/>
      <c r="O110" s="402"/>
      <c r="P110" s="404"/>
      <c r="Q110" s="407"/>
      <c r="R110" s="173" t="s">
        <v>141</v>
      </c>
      <c r="S110" s="131" t="s">
        <v>184</v>
      </c>
      <c r="T110" s="238"/>
      <c r="U110" s="240" t="s">
        <v>160</v>
      </c>
      <c r="V110" s="238"/>
      <c r="W110" s="238">
        <v>2</v>
      </c>
      <c r="X110" s="248" t="s">
        <v>170</v>
      </c>
      <c r="Y110" s="240" t="s">
        <v>135</v>
      </c>
      <c r="AA110" s="399"/>
      <c r="AB110" s="402"/>
      <c r="AC110" s="404"/>
      <c r="AD110" s="407"/>
      <c r="AE110" s="173" t="s">
        <v>141</v>
      </c>
      <c r="AF110" s="131" t="s">
        <v>184</v>
      </c>
      <c r="AG110" s="238"/>
      <c r="AH110" s="240" t="s">
        <v>160</v>
      </c>
      <c r="AI110" s="238"/>
      <c r="AJ110" s="238">
        <v>2</v>
      </c>
      <c r="AK110" s="248" t="s">
        <v>170</v>
      </c>
      <c r="AL110" s="240" t="s">
        <v>135</v>
      </c>
      <c r="AN110" s="399"/>
      <c r="AO110" s="402"/>
      <c r="AP110" s="404"/>
      <c r="AQ110" s="407"/>
      <c r="AR110" s="173" t="s">
        <v>141</v>
      </c>
      <c r="AS110" s="131" t="s">
        <v>184</v>
      </c>
      <c r="AT110" s="238"/>
      <c r="AU110" s="240" t="s">
        <v>160</v>
      </c>
      <c r="AV110" s="238"/>
      <c r="AW110" s="238">
        <v>2</v>
      </c>
      <c r="AX110" s="248" t="s">
        <v>170</v>
      </c>
      <c r="AY110" s="240" t="s">
        <v>135</v>
      </c>
      <c r="BA110" s="399"/>
      <c r="BB110" s="402"/>
      <c r="BC110" s="404"/>
      <c r="BD110" s="407"/>
      <c r="BE110" s="173" t="s">
        <v>141</v>
      </c>
      <c r="BF110" s="131" t="s">
        <v>184</v>
      </c>
      <c r="BG110" s="238"/>
      <c r="BH110" s="240" t="s">
        <v>160</v>
      </c>
      <c r="BI110" s="238"/>
      <c r="BJ110" s="238">
        <v>2</v>
      </c>
      <c r="BK110" s="248" t="s">
        <v>170</v>
      </c>
      <c r="BL110" s="240" t="s">
        <v>135</v>
      </c>
      <c r="BN110" s="399"/>
      <c r="BO110" s="402"/>
      <c r="BP110" s="404"/>
      <c r="BQ110" s="407"/>
      <c r="BR110" s="173" t="s">
        <v>141</v>
      </c>
      <c r="BS110" s="131" t="s">
        <v>184</v>
      </c>
      <c r="BT110" s="238"/>
      <c r="BU110" s="240" t="s">
        <v>160</v>
      </c>
      <c r="BV110" s="238"/>
      <c r="BW110" s="238">
        <v>2</v>
      </c>
      <c r="BX110" s="248" t="s">
        <v>170</v>
      </c>
      <c r="BY110" s="240" t="s">
        <v>135</v>
      </c>
      <c r="CA110" s="399"/>
      <c r="CB110" s="402"/>
      <c r="CC110" s="404"/>
      <c r="CD110" s="407"/>
      <c r="CE110" s="173" t="s">
        <v>141</v>
      </c>
      <c r="CF110" s="131" t="s">
        <v>184</v>
      </c>
      <c r="CG110" s="238"/>
      <c r="CH110" s="240" t="s">
        <v>160</v>
      </c>
      <c r="CI110" s="238"/>
      <c r="CJ110" s="238">
        <v>2</v>
      </c>
      <c r="CK110" s="248" t="s">
        <v>170</v>
      </c>
      <c r="CL110" s="240" t="s">
        <v>135</v>
      </c>
      <c r="CN110" s="399"/>
      <c r="CO110" s="402"/>
      <c r="CP110" s="404"/>
      <c r="CQ110" s="407"/>
      <c r="CR110" s="173" t="s">
        <v>141</v>
      </c>
      <c r="CS110" s="131" t="s">
        <v>184</v>
      </c>
      <c r="CT110" s="238"/>
      <c r="CU110" s="240" t="s">
        <v>160</v>
      </c>
      <c r="CV110" s="238"/>
      <c r="CW110" s="238">
        <v>2</v>
      </c>
      <c r="CX110" s="248" t="s">
        <v>170</v>
      </c>
      <c r="CY110" s="240" t="s">
        <v>135</v>
      </c>
      <c r="DA110" s="399"/>
      <c r="DB110" s="402"/>
      <c r="DC110" s="404"/>
      <c r="DD110" s="407"/>
      <c r="DE110" s="173" t="s">
        <v>141</v>
      </c>
      <c r="DF110" s="131" t="s">
        <v>184</v>
      </c>
      <c r="DG110" s="238"/>
      <c r="DH110" s="240" t="s">
        <v>160</v>
      </c>
      <c r="DI110" s="238"/>
      <c r="DJ110" s="238">
        <v>2</v>
      </c>
      <c r="DK110" s="248" t="s">
        <v>170</v>
      </c>
      <c r="DL110" s="240" t="s">
        <v>135</v>
      </c>
    </row>
    <row r="111" spans="1:116" ht="9.75" customHeight="1" x14ac:dyDescent="0.2">
      <c r="A111" s="400"/>
      <c r="B111" s="403"/>
      <c r="C111" s="405"/>
      <c r="D111" s="408"/>
      <c r="E111" s="220"/>
      <c r="F111" s="136"/>
      <c r="G111" s="239"/>
      <c r="H111" s="239"/>
      <c r="I111" s="239"/>
      <c r="J111" s="239"/>
      <c r="K111" s="239"/>
      <c r="L111" s="239"/>
      <c r="N111" s="400"/>
      <c r="O111" s="403"/>
      <c r="P111" s="405"/>
      <c r="Q111" s="408"/>
      <c r="R111" s="132"/>
      <c r="S111" s="136"/>
      <c r="T111" s="239"/>
      <c r="U111" s="239"/>
      <c r="V111" s="239"/>
      <c r="W111" s="239"/>
      <c r="X111" s="239"/>
      <c r="Y111" s="239"/>
      <c r="AA111" s="400"/>
      <c r="AB111" s="403"/>
      <c r="AC111" s="405"/>
      <c r="AD111" s="408"/>
      <c r="AE111" s="132"/>
      <c r="AF111" s="136"/>
      <c r="AG111" s="239"/>
      <c r="AH111" s="239"/>
      <c r="AI111" s="239"/>
      <c r="AJ111" s="239"/>
      <c r="AK111" s="239"/>
      <c r="AL111" s="239"/>
      <c r="AN111" s="400"/>
      <c r="AO111" s="403"/>
      <c r="AP111" s="405"/>
      <c r="AQ111" s="408"/>
      <c r="AR111" s="132"/>
      <c r="AS111" s="136"/>
      <c r="AT111" s="239"/>
      <c r="AU111" s="239"/>
      <c r="AV111" s="239"/>
      <c r="AW111" s="239"/>
      <c r="AX111" s="239"/>
      <c r="AY111" s="239"/>
      <c r="BA111" s="400"/>
      <c r="BB111" s="403"/>
      <c r="BC111" s="405"/>
      <c r="BD111" s="408"/>
      <c r="BE111" s="132"/>
      <c r="BF111" s="136"/>
      <c r="BG111" s="239"/>
      <c r="BH111" s="239"/>
      <c r="BI111" s="239"/>
      <c r="BJ111" s="239"/>
      <c r="BK111" s="239"/>
      <c r="BL111" s="239"/>
      <c r="BN111" s="400"/>
      <c r="BO111" s="403"/>
      <c r="BP111" s="405"/>
      <c r="BQ111" s="408"/>
      <c r="BR111" s="132"/>
      <c r="BS111" s="136"/>
      <c r="BT111" s="239"/>
      <c r="BU111" s="239"/>
      <c r="BV111" s="239"/>
      <c r="BW111" s="239"/>
      <c r="BX111" s="239"/>
      <c r="BY111" s="239"/>
      <c r="CA111" s="400"/>
      <c r="CB111" s="403"/>
      <c r="CC111" s="405"/>
      <c r="CD111" s="408"/>
      <c r="CE111" s="132"/>
      <c r="CF111" s="136"/>
      <c r="CG111" s="239"/>
      <c r="CH111" s="239"/>
      <c r="CI111" s="239"/>
      <c r="CJ111" s="239"/>
      <c r="CK111" s="239"/>
      <c r="CL111" s="239"/>
      <c r="CN111" s="400"/>
      <c r="CO111" s="403"/>
      <c r="CP111" s="405"/>
      <c r="CQ111" s="408"/>
      <c r="CR111" s="132"/>
      <c r="CS111" s="136"/>
      <c r="CT111" s="239"/>
      <c r="CU111" s="239"/>
      <c r="CV111" s="239"/>
      <c r="CW111" s="239"/>
      <c r="CX111" s="239"/>
      <c r="CY111" s="239"/>
      <c r="DA111" s="400"/>
      <c r="DB111" s="403"/>
      <c r="DC111" s="405"/>
      <c r="DD111" s="408"/>
      <c r="DE111" s="132"/>
      <c r="DF111" s="136"/>
      <c r="DG111" s="239"/>
      <c r="DH111" s="239"/>
      <c r="DI111" s="239"/>
      <c r="DJ111" s="239"/>
      <c r="DK111" s="239"/>
      <c r="DL111" s="239"/>
    </row>
    <row r="112" spans="1:116" ht="9.75" customHeight="1" x14ac:dyDescent="0.2">
      <c r="A112" s="409" t="s">
        <v>42</v>
      </c>
      <c r="B112" s="412" t="s">
        <v>43</v>
      </c>
      <c r="C112" s="415"/>
      <c r="D112" s="406"/>
      <c r="E112" s="221"/>
      <c r="F112" s="126"/>
      <c r="G112" s="244"/>
      <c r="H112" s="244"/>
      <c r="I112" s="244"/>
      <c r="J112" s="244"/>
      <c r="K112" s="244"/>
      <c r="L112" s="244"/>
      <c r="N112" s="409" t="s">
        <v>42</v>
      </c>
      <c r="O112" s="412" t="s">
        <v>43</v>
      </c>
      <c r="P112" s="415"/>
      <c r="Q112" s="406"/>
      <c r="R112" s="180"/>
      <c r="S112" s="126"/>
      <c r="T112" s="244"/>
      <c r="U112" s="244"/>
      <c r="V112" s="244"/>
      <c r="W112" s="244"/>
      <c r="X112" s="244"/>
      <c r="Y112" s="244"/>
      <c r="AA112" s="409" t="s">
        <v>42</v>
      </c>
      <c r="AB112" s="412" t="s">
        <v>43</v>
      </c>
      <c r="AC112" s="415"/>
      <c r="AD112" s="406"/>
      <c r="AE112" s="180"/>
      <c r="AF112" s="126"/>
      <c r="AG112" s="244"/>
      <c r="AH112" s="244"/>
      <c r="AI112" s="244"/>
      <c r="AJ112" s="244"/>
      <c r="AK112" s="244"/>
      <c r="AL112" s="244"/>
      <c r="AN112" s="409" t="s">
        <v>42</v>
      </c>
      <c r="AO112" s="412" t="s">
        <v>43</v>
      </c>
      <c r="AP112" s="415"/>
      <c r="AQ112" s="406"/>
      <c r="AR112" s="180"/>
      <c r="AS112" s="126"/>
      <c r="AT112" s="244"/>
      <c r="AU112" s="244"/>
      <c r="AV112" s="244"/>
      <c r="AW112" s="244"/>
      <c r="AX112" s="244"/>
      <c r="AY112" s="244"/>
      <c r="BA112" s="409" t="s">
        <v>42</v>
      </c>
      <c r="BB112" s="412" t="s">
        <v>43</v>
      </c>
      <c r="BC112" s="415"/>
      <c r="BD112" s="406"/>
      <c r="BE112" s="180"/>
      <c r="BF112" s="126"/>
      <c r="BG112" s="244"/>
      <c r="BH112" s="244"/>
      <c r="BI112" s="244"/>
      <c r="BJ112" s="244"/>
      <c r="BK112" s="244"/>
      <c r="BL112" s="244"/>
      <c r="BN112" s="409" t="s">
        <v>42</v>
      </c>
      <c r="BO112" s="412" t="s">
        <v>43</v>
      </c>
      <c r="BP112" s="415"/>
      <c r="BQ112" s="406"/>
      <c r="BR112" s="180"/>
      <c r="BS112" s="126"/>
      <c r="BT112" s="244"/>
      <c r="BU112" s="244"/>
      <c r="BV112" s="244"/>
      <c r="BW112" s="244"/>
      <c r="BX112" s="244"/>
      <c r="BY112" s="244"/>
      <c r="CA112" s="409" t="s">
        <v>42</v>
      </c>
      <c r="CB112" s="412" t="s">
        <v>43</v>
      </c>
      <c r="CC112" s="415"/>
      <c r="CD112" s="406"/>
      <c r="CE112" s="180"/>
      <c r="CF112" s="126"/>
      <c r="CG112" s="244"/>
      <c r="CH112" s="244"/>
      <c r="CI112" s="244"/>
      <c r="CJ112" s="244"/>
      <c r="CK112" s="244"/>
      <c r="CL112" s="244"/>
      <c r="CN112" s="409" t="s">
        <v>42</v>
      </c>
      <c r="CO112" s="412" t="s">
        <v>43</v>
      </c>
      <c r="CP112" s="415"/>
      <c r="CQ112" s="406"/>
      <c r="CR112" s="180"/>
      <c r="CS112" s="126"/>
      <c r="CT112" s="244"/>
      <c r="CU112" s="244"/>
      <c r="CV112" s="244"/>
      <c r="CW112" s="244"/>
      <c r="CX112" s="244"/>
      <c r="CY112" s="244"/>
      <c r="DA112" s="409" t="s">
        <v>42</v>
      </c>
      <c r="DB112" s="412" t="s">
        <v>43</v>
      </c>
      <c r="DC112" s="415"/>
      <c r="DD112" s="406"/>
      <c r="DE112" s="180"/>
      <c r="DF112" s="126"/>
      <c r="DG112" s="244"/>
      <c r="DH112" s="244"/>
      <c r="DI112" s="244"/>
      <c r="DJ112" s="244"/>
      <c r="DK112" s="244"/>
      <c r="DL112" s="244"/>
    </row>
    <row r="113" spans="1:116" ht="9.75" customHeight="1" x14ac:dyDescent="0.2">
      <c r="A113" s="410"/>
      <c r="B113" s="413"/>
      <c r="C113" s="416"/>
      <c r="D113" s="407"/>
      <c r="E113" s="222"/>
      <c r="F113" s="131"/>
      <c r="G113" s="238"/>
      <c r="H113" s="238"/>
      <c r="I113" s="238"/>
      <c r="J113" s="238"/>
      <c r="K113" s="238"/>
      <c r="L113" s="238"/>
      <c r="N113" s="410"/>
      <c r="O113" s="413"/>
      <c r="P113" s="416"/>
      <c r="Q113" s="407"/>
      <c r="R113" s="181"/>
      <c r="S113" s="131"/>
      <c r="T113" s="238"/>
      <c r="U113" s="238"/>
      <c r="V113" s="238"/>
      <c r="W113" s="238"/>
      <c r="X113" s="238"/>
      <c r="Y113" s="238"/>
      <c r="AA113" s="410"/>
      <c r="AB113" s="413"/>
      <c r="AC113" s="416"/>
      <c r="AD113" s="407"/>
      <c r="AE113" s="181"/>
      <c r="AF113" s="131"/>
      <c r="AG113" s="238"/>
      <c r="AH113" s="238"/>
      <c r="AI113" s="238"/>
      <c r="AJ113" s="238"/>
      <c r="AK113" s="238"/>
      <c r="AL113" s="238"/>
      <c r="AN113" s="410"/>
      <c r="AO113" s="413"/>
      <c r="AP113" s="416"/>
      <c r="AQ113" s="407"/>
      <c r="AR113" s="181"/>
      <c r="AS113" s="131"/>
      <c r="AT113" s="238"/>
      <c r="AU113" s="238"/>
      <c r="AV113" s="238"/>
      <c r="AW113" s="238"/>
      <c r="AX113" s="238"/>
      <c r="AY113" s="238"/>
      <c r="BA113" s="410"/>
      <c r="BB113" s="413"/>
      <c r="BC113" s="416"/>
      <c r="BD113" s="407"/>
      <c r="BE113" s="181"/>
      <c r="BF113" s="131"/>
      <c r="BG113" s="238"/>
      <c r="BH113" s="238"/>
      <c r="BI113" s="238"/>
      <c r="BJ113" s="238"/>
      <c r="BK113" s="238"/>
      <c r="BL113" s="238"/>
      <c r="BN113" s="410"/>
      <c r="BO113" s="413"/>
      <c r="BP113" s="416"/>
      <c r="BQ113" s="407"/>
      <c r="BR113" s="181"/>
      <c r="BS113" s="131"/>
      <c r="BT113" s="238"/>
      <c r="BU113" s="238"/>
      <c r="BV113" s="238"/>
      <c r="BW113" s="238"/>
      <c r="BX113" s="238"/>
      <c r="BY113" s="238"/>
      <c r="CA113" s="410"/>
      <c r="CB113" s="413"/>
      <c r="CC113" s="416"/>
      <c r="CD113" s="407"/>
      <c r="CE113" s="181"/>
      <c r="CF113" s="131"/>
      <c r="CG113" s="238"/>
      <c r="CH113" s="238"/>
      <c r="CI113" s="238"/>
      <c r="CJ113" s="238"/>
      <c r="CK113" s="238"/>
      <c r="CL113" s="238"/>
      <c r="CN113" s="410"/>
      <c r="CO113" s="413"/>
      <c r="CP113" s="416"/>
      <c r="CQ113" s="407"/>
      <c r="CR113" s="181"/>
      <c r="CS113" s="131"/>
      <c r="CT113" s="238"/>
      <c r="CU113" s="238"/>
      <c r="CV113" s="238"/>
      <c r="CW113" s="238"/>
      <c r="CX113" s="238"/>
      <c r="CY113" s="238"/>
      <c r="DA113" s="410"/>
      <c r="DB113" s="413"/>
      <c r="DC113" s="416"/>
      <c r="DD113" s="407"/>
      <c r="DE113" s="181"/>
      <c r="DF113" s="131"/>
      <c r="DG113" s="238"/>
      <c r="DH113" s="238"/>
      <c r="DI113" s="238"/>
      <c r="DJ113" s="238"/>
      <c r="DK113" s="238"/>
      <c r="DL113" s="238"/>
    </row>
    <row r="114" spans="1:116" ht="9.75" customHeight="1" x14ac:dyDescent="0.2">
      <c r="A114" s="410"/>
      <c r="B114" s="413"/>
      <c r="C114" s="416"/>
      <c r="D114" s="407"/>
      <c r="E114" s="222"/>
      <c r="F114" s="131"/>
      <c r="G114" s="238"/>
      <c r="H114" s="238"/>
      <c r="I114" s="238"/>
      <c r="J114" s="238"/>
      <c r="K114" s="238"/>
      <c r="L114" s="238"/>
      <c r="N114" s="410"/>
      <c r="O114" s="413"/>
      <c r="P114" s="416"/>
      <c r="Q114" s="407"/>
      <c r="R114" s="181"/>
      <c r="S114" s="131"/>
      <c r="T114" s="238"/>
      <c r="U114" s="238"/>
      <c r="V114" s="238"/>
      <c r="W114" s="238"/>
      <c r="X114" s="238"/>
      <c r="Y114" s="238"/>
      <c r="AA114" s="410"/>
      <c r="AB114" s="413"/>
      <c r="AC114" s="416"/>
      <c r="AD114" s="407"/>
      <c r="AE114" s="181"/>
      <c r="AF114" s="131"/>
      <c r="AG114" s="238"/>
      <c r="AH114" s="238"/>
      <c r="AI114" s="238"/>
      <c r="AJ114" s="238"/>
      <c r="AK114" s="238"/>
      <c r="AL114" s="238"/>
      <c r="AN114" s="410"/>
      <c r="AO114" s="413"/>
      <c r="AP114" s="416"/>
      <c r="AQ114" s="407"/>
      <c r="AR114" s="181"/>
      <c r="AS114" s="131"/>
      <c r="AT114" s="238"/>
      <c r="AU114" s="238"/>
      <c r="AV114" s="238"/>
      <c r="AW114" s="238"/>
      <c r="AX114" s="238"/>
      <c r="AY114" s="238"/>
      <c r="BA114" s="410"/>
      <c r="BB114" s="413"/>
      <c r="BC114" s="416"/>
      <c r="BD114" s="407"/>
      <c r="BE114" s="181"/>
      <c r="BF114" s="131"/>
      <c r="BG114" s="238"/>
      <c r="BH114" s="238"/>
      <c r="BI114" s="238"/>
      <c r="BJ114" s="238"/>
      <c r="BK114" s="238"/>
      <c r="BL114" s="238"/>
      <c r="BN114" s="410"/>
      <c r="BO114" s="413"/>
      <c r="BP114" s="416"/>
      <c r="BQ114" s="407"/>
      <c r="BR114" s="181"/>
      <c r="BS114" s="131"/>
      <c r="BT114" s="238"/>
      <c r="BU114" s="238"/>
      <c r="BV114" s="238"/>
      <c r="BW114" s="238"/>
      <c r="BX114" s="238"/>
      <c r="BY114" s="238"/>
      <c r="CA114" s="410"/>
      <c r="CB114" s="413"/>
      <c r="CC114" s="416"/>
      <c r="CD114" s="407"/>
      <c r="CE114" s="181"/>
      <c r="CF114" s="131"/>
      <c r="CG114" s="238"/>
      <c r="CH114" s="238"/>
      <c r="CI114" s="238"/>
      <c r="CJ114" s="238"/>
      <c r="CK114" s="238"/>
      <c r="CL114" s="238"/>
      <c r="CN114" s="410"/>
      <c r="CO114" s="413"/>
      <c r="CP114" s="416"/>
      <c r="CQ114" s="407"/>
      <c r="CR114" s="181"/>
      <c r="CS114" s="131"/>
      <c r="CT114" s="238"/>
      <c r="CU114" s="238"/>
      <c r="CV114" s="238"/>
      <c r="CW114" s="238"/>
      <c r="CX114" s="238"/>
      <c r="CY114" s="238"/>
      <c r="DA114" s="410"/>
      <c r="DB114" s="413"/>
      <c r="DC114" s="416"/>
      <c r="DD114" s="407"/>
      <c r="DE114" s="181"/>
      <c r="DF114" s="131"/>
      <c r="DG114" s="238"/>
      <c r="DH114" s="238"/>
      <c r="DI114" s="238"/>
      <c r="DJ114" s="238"/>
      <c r="DK114" s="238"/>
      <c r="DL114" s="238"/>
    </row>
    <row r="115" spans="1:116" ht="9.75" customHeight="1" x14ac:dyDescent="0.2">
      <c r="A115" s="411"/>
      <c r="B115" s="414"/>
      <c r="C115" s="417"/>
      <c r="D115" s="408"/>
      <c r="E115" s="223"/>
      <c r="F115" s="163"/>
      <c r="G115" s="245"/>
      <c r="H115" s="245"/>
      <c r="I115" s="245"/>
      <c r="J115" s="245"/>
      <c r="K115" s="245"/>
      <c r="L115" s="245"/>
      <c r="N115" s="411"/>
      <c r="O115" s="414"/>
      <c r="P115" s="417"/>
      <c r="Q115" s="408"/>
      <c r="R115" s="182"/>
      <c r="S115" s="163"/>
      <c r="T115" s="245"/>
      <c r="U115" s="245"/>
      <c r="V115" s="245"/>
      <c r="W115" s="245"/>
      <c r="X115" s="245"/>
      <c r="Y115" s="245"/>
      <c r="AA115" s="411"/>
      <c r="AB115" s="414"/>
      <c r="AC115" s="417"/>
      <c r="AD115" s="408"/>
      <c r="AE115" s="182"/>
      <c r="AF115" s="163"/>
      <c r="AG115" s="245"/>
      <c r="AH115" s="245"/>
      <c r="AI115" s="245"/>
      <c r="AJ115" s="245"/>
      <c r="AK115" s="245"/>
      <c r="AL115" s="245"/>
      <c r="AN115" s="411"/>
      <c r="AO115" s="414"/>
      <c r="AP115" s="417"/>
      <c r="AQ115" s="408"/>
      <c r="AR115" s="182"/>
      <c r="AS115" s="163"/>
      <c r="AT115" s="245"/>
      <c r="AU115" s="245"/>
      <c r="AV115" s="245"/>
      <c r="AW115" s="245"/>
      <c r="AX115" s="245"/>
      <c r="AY115" s="245"/>
      <c r="BA115" s="411"/>
      <c r="BB115" s="414"/>
      <c r="BC115" s="417"/>
      <c r="BD115" s="408"/>
      <c r="BE115" s="182"/>
      <c r="BF115" s="163"/>
      <c r="BG115" s="245"/>
      <c r="BH115" s="245"/>
      <c r="BI115" s="245"/>
      <c r="BJ115" s="245"/>
      <c r="BK115" s="245"/>
      <c r="BL115" s="245"/>
      <c r="BN115" s="411"/>
      <c r="BO115" s="414"/>
      <c r="BP115" s="417"/>
      <c r="BQ115" s="408"/>
      <c r="BR115" s="182"/>
      <c r="BS115" s="163"/>
      <c r="BT115" s="245"/>
      <c r="BU115" s="245"/>
      <c r="BV115" s="245"/>
      <c r="BW115" s="245"/>
      <c r="BX115" s="245"/>
      <c r="BY115" s="245"/>
      <c r="CA115" s="411"/>
      <c r="CB115" s="414"/>
      <c r="CC115" s="417"/>
      <c r="CD115" s="408"/>
      <c r="CE115" s="182"/>
      <c r="CF115" s="163"/>
      <c r="CG115" s="245"/>
      <c r="CH115" s="245"/>
      <c r="CI115" s="245"/>
      <c r="CJ115" s="245"/>
      <c r="CK115" s="245"/>
      <c r="CL115" s="245"/>
      <c r="CN115" s="411"/>
      <c r="CO115" s="414"/>
      <c r="CP115" s="417"/>
      <c r="CQ115" s="408"/>
      <c r="CR115" s="182"/>
      <c r="CS115" s="163"/>
      <c r="CT115" s="245"/>
      <c r="CU115" s="245"/>
      <c r="CV115" s="245"/>
      <c r="CW115" s="245"/>
      <c r="CX115" s="245"/>
      <c r="CY115" s="245"/>
      <c r="DA115" s="411"/>
      <c r="DB115" s="414"/>
      <c r="DC115" s="417"/>
      <c r="DD115" s="408"/>
      <c r="DE115" s="182"/>
      <c r="DF115" s="163"/>
      <c r="DG115" s="245"/>
      <c r="DH115" s="245"/>
      <c r="DI115" s="245"/>
      <c r="DJ115" s="245"/>
      <c r="DK115" s="245"/>
      <c r="DL115" s="245"/>
    </row>
    <row r="116" spans="1:116" ht="24.75" customHeight="1" x14ac:dyDescent="0.2">
      <c r="A116" s="344" t="s">
        <v>19</v>
      </c>
      <c r="B116" s="420"/>
      <c r="C116" s="348" t="s">
        <v>14</v>
      </c>
      <c r="D116" s="423"/>
      <c r="E116" s="350" t="s">
        <v>20</v>
      </c>
      <c r="F116" s="352" t="s">
        <v>21</v>
      </c>
      <c r="G116" s="424" t="s">
        <v>22</v>
      </c>
      <c r="H116" s="424" t="s">
        <v>23</v>
      </c>
      <c r="I116" s="424" t="s">
        <v>54</v>
      </c>
      <c r="J116" s="424" t="s">
        <v>24</v>
      </c>
      <c r="K116" s="424" t="s">
        <v>25</v>
      </c>
      <c r="L116" s="418" t="s">
        <v>55</v>
      </c>
      <c r="N116" s="344" t="s">
        <v>19</v>
      </c>
      <c r="O116" s="420"/>
      <c r="P116" s="348" t="s">
        <v>14</v>
      </c>
      <c r="Q116" s="423"/>
      <c r="R116" s="352" t="s">
        <v>20</v>
      </c>
      <c r="S116" s="352" t="s">
        <v>21</v>
      </c>
      <c r="T116" s="424" t="s">
        <v>22</v>
      </c>
      <c r="U116" s="424" t="s">
        <v>23</v>
      </c>
      <c r="V116" s="424" t="s">
        <v>54</v>
      </c>
      <c r="W116" s="424" t="s">
        <v>24</v>
      </c>
      <c r="X116" s="424" t="s">
        <v>25</v>
      </c>
      <c r="Y116" s="418" t="s">
        <v>55</v>
      </c>
      <c r="AA116" s="344" t="s">
        <v>19</v>
      </c>
      <c r="AB116" s="420"/>
      <c r="AC116" s="348" t="s">
        <v>14</v>
      </c>
      <c r="AD116" s="423"/>
      <c r="AE116" s="352" t="s">
        <v>20</v>
      </c>
      <c r="AF116" s="352" t="s">
        <v>21</v>
      </c>
      <c r="AG116" s="424" t="s">
        <v>22</v>
      </c>
      <c r="AH116" s="424" t="s">
        <v>23</v>
      </c>
      <c r="AI116" s="424" t="s">
        <v>54</v>
      </c>
      <c r="AJ116" s="424" t="s">
        <v>24</v>
      </c>
      <c r="AK116" s="424" t="s">
        <v>25</v>
      </c>
      <c r="AL116" s="418" t="s">
        <v>55</v>
      </c>
      <c r="AN116" s="344" t="s">
        <v>19</v>
      </c>
      <c r="AO116" s="420"/>
      <c r="AP116" s="348" t="s">
        <v>14</v>
      </c>
      <c r="AQ116" s="423"/>
      <c r="AR116" s="352" t="s">
        <v>20</v>
      </c>
      <c r="AS116" s="352" t="s">
        <v>21</v>
      </c>
      <c r="AT116" s="424" t="s">
        <v>22</v>
      </c>
      <c r="AU116" s="424" t="s">
        <v>23</v>
      </c>
      <c r="AV116" s="424" t="s">
        <v>54</v>
      </c>
      <c r="AW116" s="424" t="s">
        <v>24</v>
      </c>
      <c r="AX116" s="424" t="s">
        <v>25</v>
      </c>
      <c r="AY116" s="418" t="s">
        <v>55</v>
      </c>
      <c r="BA116" s="344" t="s">
        <v>19</v>
      </c>
      <c r="BB116" s="420"/>
      <c r="BC116" s="348" t="s">
        <v>14</v>
      </c>
      <c r="BD116" s="423"/>
      <c r="BE116" s="352" t="s">
        <v>20</v>
      </c>
      <c r="BF116" s="352" t="s">
        <v>21</v>
      </c>
      <c r="BG116" s="424" t="s">
        <v>22</v>
      </c>
      <c r="BH116" s="424" t="s">
        <v>23</v>
      </c>
      <c r="BI116" s="424" t="s">
        <v>54</v>
      </c>
      <c r="BJ116" s="424" t="s">
        <v>24</v>
      </c>
      <c r="BK116" s="424" t="s">
        <v>25</v>
      </c>
      <c r="BL116" s="418" t="s">
        <v>55</v>
      </c>
      <c r="BN116" s="344" t="s">
        <v>19</v>
      </c>
      <c r="BO116" s="420"/>
      <c r="BP116" s="348" t="s">
        <v>14</v>
      </c>
      <c r="BQ116" s="423"/>
      <c r="BR116" s="352" t="s">
        <v>20</v>
      </c>
      <c r="BS116" s="352" t="s">
        <v>21</v>
      </c>
      <c r="BT116" s="424" t="s">
        <v>22</v>
      </c>
      <c r="BU116" s="424" t="s">
        <v>23</v>
      </c>
      <c r="BV116" s="424" t="s">
        <v>54</v>
      </c>
      <c r="BW116" s="424" t="s">
        <v>24</v>
      </c>
      <c r="BX116" s="424" t="s">
        <v>25</v>
      </c>
      <c r="BY116" s="418" t="s">
        <v>55</v>
      </c>
      <c r="CA116" s="344" t="s">
        <v>19</v>
      </c>
      <c r="CB116" s="420"/>
      <c r="CC116" s="348" t="s">
        <v>14</v>
      </c>
      <c r="CD116" s="423"/>
      <c r="CE116" s="352" t="s">
        <v>20</v>
      </c>
      <c r="CF116" s="352" t="s">
        <v>21</v>
      </c>
      <c r="CG116" s="424" t="s">
        <v>22</v>
      </c>
      <c r="CH116" s="424" t="s">
        <v>23</v>
      </c>
      <c r="CI116" s="424" t="s">
        <v>54</v>
      </c>
      <c r="CJ116" s="424" t="s">
        <v>24</v>
      </c>
      <c r="CK116" s="424" t="s">
        <v>25</v>
      </c>
      <c r="CL116" s="418" t="s">
        <v>55</v>
      </c>
      <c r="CN116" s="344" t="s">
        <v>19</v>
      </c>
      <c r="CO116" s="420"/>
      <c r="CP116" s="348" t="s">
        <v>14</v>
      </c>
      <c r="CQ116" s="423"/>
      <c r="CR116" s="352" t="s">
        <v>20</v>
      </c>
      <c r="CS116" s="352" t="s">
        <v>21</v>
      </c>
      <c r="CT116" s="424" t="s">
        <v>22</v>
      </c>
      <c r="CU116" s="424" t="s">
        <v>23</v>
      </c>
      <c r="CV116" s="424" t="s">
        <v>54</v>
      </c>
      <c r="CW116" s="424" t="s">
        <v>24</v>
      </c>
      <c r="CX116" s="424" t="s">
        <v>25</v>
      </c>
      <c r="CY116" s="418" t="s">
        <v>55</v>
      </c>
      <c r="DA116" s="344" t="s">
        <v>19</v>
      </c>
      <c r="DB116" s="420"/>
      <c r="DC116" s="348" t="s">
        <v>14</v>
      </c>
      <c r="DD116" s="423"/>
      <c r="DE116" s="352" t="s">
        <v>20</v>
      </c>
      <c r="DF116" s="352" t="s">
        <v>21</v>
      </c>
      <c r="DG116" s="424" t="s">
        <v>22</v>
      </c>
      <c r="DH116" s="424" t="s">
        <v>23</v>
      </c>
      <c r="DI116" s="424" t="s">
        <v>54</v>
      </c>
      <c r="DJ116" s="424" t="s">
        <v>24</v>
      </c>
      <c r="DK116" s="424" t="s">
        <v>25</v>
      </c>
      <c r="DL116" s="418" t="s">
        <v>55</v>
      </c>
    </row>
    <row r="117" spans="1:116" ht="20.25" customHeight="1" thickBot="1" x14ac:dyDescent="0.25">
      <c r="A117" s="421"/>
      <c r="B117" s="422"/>
      <c r="C117" s="261" t="s">
        <v>26</v>
      </c>
      <c r="D117" s="124" t="s">
        <v>18</v>
      </c>
      <c r="E117" s="351"/>
      <c r="F117" s="354"/>
      <c r="G117" s="425"/>
      <c r="H117" s="425"/>
      <c r="I117" s="425"/>
      <c r="J117" s="425"/>
      <c r="K117" s="425"/>
      <c r="L117" s="419"/>
      <c r="N117" s="421"/>
      <c r="O117" s="422"/>
      <c r="P117" s="261" t="s">
        <v>26</v>
      </c>
      <c r="Q117" s="124" t="s">
        <v>18</v>
      </c>
      <c r="R117" s="353"/>
      <c r="S117" s="354"/>
      <c r="T117" s="425"/>
      <c r="U117" s="425"/>
      <c r="V117" s="425"/>
      <c r="W117" s="425"/>
      <c r="X117" s="425"/>
      <c r="Y117" s="419"/>
      <c r="AA117" s="421"/>
      <c r="AB117" s="422"/>
      <c r="AC117" s="261" t="s">
        <v>26</v>
      </c>
      <c r="AD117" s="124" t="s">
        <v>18</v>
      </c>
      <c r="AE117" s="353"/>
      <c r="AF117" s="354"/>
      <c r="AG117" s="425"/>
      <c r="AH117" s="425"/>
      <c r="AI117" s="425"/>
      <c r="AJ117" s="425"/>
      <c r="AK117" s="425"/>
      <c r="AL117" s="419"/>
      <c r="AN117" s="421"/>
      <c r="AO117" s="422"/>
      <c r="AP117" s="261" t="s">
        <v>26</v>
      </c>
      <c r="AQ117" s="124" t="s">
        <v>18</v>
      </c>
      <c r="AR117" s="353"/>
      <c r="AS117" s="354"/>
      <c r="AT117" s="425"/>
      <c r="AU117" s="425"/>
      <c r="AV117" s="425"/>
      <c r="AW117" s="425"/>
      <c r="AX117" s="425"/>
      <c r="AY117" s="419"/>
      <c r="BA117" s="421"/>
      <c r="BB117" s="422"/>
      <c r="BC117" s="261" t="s">
        <v>26</v>
      </c>
      <c r="BD117" s="124" t="s">
        <v>18</v>
      </c>
      <c r="BE117" s="353"/>
      <c r="BF117" s="354"/>
      <c r="BG117" s="425"/>
      <c r="BH117" s="425"/>
      <c r="BI117" s="425"/>
      <c r="BJ117" s="425"/>
      <c r="BK117" s="425"/>
      <c r="BL117" s="419"/>
      <c r="BN117" s="421"/>
      <c r="BO117" s="422"/>
      <c r="BP117" s="261" t="s">
        <v>26</v>
      </c>
      <c r="BQ117" s="124" t="s">
        <v>18</v>
      </c>
      <c r="BR117" s="353"/>
      <c r="BS117" s="354"/>
      <c r="BT117" s="425"/>
      <c r="BU117" s="425"/>
      <c r="BV117" s="425"/>
      <c r="BW117" s="425"/>
      <c r="BX117" s="425"/>
      <c r="BY117" s="419"/>
      <c r="CA117" s="421"/>
      <c r="CB117" s="422"/>
      <c r="CC117" s="261" t="s">
        <v>26</v>
      </c>
      <c r="CD117" s="124" t="s">
        <v>18</v>
      </c>
      <c r="CE117" s="353"/>
      <c r="CF117" s="354"/>
      <c r="CG117" s="425"/>
      <c r="CH117" s="425"/>
      <c r="CI117" s="425"/>
      <c r="CJ117" s="425"/>
      <c r="CK117" s="425"/>
      <c r="CL117" s="419"/>
      <c r="CN117" s="421"/>
      <c r="CO117" s="422"/>
      <c r="CP117" s="261" t="s">
        <v>26</v>
      </c>
      <c r="CQ117" s="124" t="s">
        <v>18</v>
      </c>
      <c r="CR117" s="353"/>
      <c r="CS117" s="354"/>
      <c r="CT117" s="425"/>
      <c r="CU117" s="425"/>
      <c r="CV117" s="425"/>
      <c r="CW117" s="425"/>
      <c r="CX117" s="425"/>
      <c r="CY117" s="419"/>
      <c r="DA117" s="421"/>
      <c r="DB117" s="422"/>
      <c r="DC117" s="261" t="s">
        <v>26</v>
      </c>
      <c r="DD117" s="124" t="s">
        <v>18</v>
      </c>
      <c r="DE117" s="353"/>
      <c r="DF117" s="354"/>
      <c r="DG117" s="425"/>
      <c r="DH117" s="425"/>
      <c r="DI117" s="425"/>
      <c r="DJ117" s="425"/>
      <c r="DK117" s="425"/>
      <c r="DL117" s="419"/>
    </row>
    <row r="118" spans="1:116" ht="12" customHeight="1" thickBot="1" x14ac:dyDescent="0.25">
      <c r="A118" s="426" t="s">
        <v>205</v>
      </c>
      <c r="B118" s="427"/>
      <c r="C118" s="183">
        <f>IF(I3*0.67*0.3&lt;1, 1, I3*0.67*0.3)</f>
        <v>143.56626</v>
      </c>
      <c r="D118" s="184"/>
      <c r="E118" s="224"/>
      <c r="F118" s="186"/>
      <c r="G118" s="428"/>
      <c r="H118" s="428"/>
      <c r="I118" s="428"/>
      <c r="J118" s="428"/>
      <c r="K118" s="428"/>
      <c r="L118" s="429"/>
      <c r="N118" s="426" t="s">
        <v>205</v>
      </c>
      <c r="O118" s="427"/>
      <c r="P118" s="183">
        <f>IF(V3*0.67*0.3&lt;1, 1, V3*0.67*0.3)</f>
        <v>113.20119000000003</v>
      </c>
      <c r="Q118" s="184"/>
      <c r="R118" s="185"/>
      <c r="S118" s="186"/>
      <c r="T118" s="428"/>
      <c r="U118" s="428"/>
      <c r="V118" s="428"/>
      <c r="W118" s="428"/>
      <c r="X118" s="428"/>
      <c r="Y118" s="429"/>
      <c r="AA118" s="426" t="s">
        <v>205</v>
      </c>
      <c r="AB118" s="427"/>
      <c r="AC118" s="183">
        <f>IF(AI3*0.67*0.3&lt;1, 1, AI3*0.67*0.3)</f>
        <v>17.87895</v>
      </c>
      <c r="AD118" s="184"/>
      <c r="AE118" s="185"/>
      <c r="AF118" s="186"/>
      <c r="AG118" s="428"/>
      <c r="AH118" s="428"/>
      <c r="AI118" s="428"/>
      <c r="AJ118" s="428"/>
      <c r="AK118" s="428"/>
      <c r="AL118" s="429"/>
      <c r="AN118" s="426" t="s">
        <v>205</v>
      </c>
      <c r="AO118" s="427"/>
      <c r="AP118" s="183">
        <f>IF(AV3*0.67*0.3&lt;1, 1, AV3*0.67*0.3)</f>
        <v>7.1194200000000007</v>
      </c>
      <c r="AQ118" s="184"/>
      <c r="AR118" s="185"/>
      <c r="AS118" s="186"/>
      <c r="AT118" s="428"/>
      <c r="AU118" s="428"/>
      <c r="AV118" s="428"/>
      <c r="AW118" s="428"/>
      <c r="AX118" s="428"/>
      <c r="AY118" s="429"/>
      <c r="BA118" s="426" t="s">
        <v>205</v>
      </c>
      <c r="BB118" s="427"/>
      <c r="BC118" s="183">
        <f>IF(BI3*0.67*0.3&lt;1, 1, BI3*0.67*0.3)</f>
        <v>1</v>
      </c>
      <c r="BD118" s="184"/>
      <c r="BE118" s="185"/>
      <c r="BF118" s="186"/>
      <c r="BG118" s="428"/>
      <c r="BH118" s="428"/>
      <c r="BI118" s="428"/>
      <c r="BJ118" s="428"/>
      <c r="BK118" s="428"/>
      <c r="BL118" s="429"/>
      <c r="BN118" s="426" t="s">
        <v>205</v>
      </c>
      <c r="BO118" s="427"/>
      <c r="BP118" s="183">
        <f>IF(BV3*0.67*0.3&lt;1, 1, BV3*0.67*0.3)</f>
        <v>1</v>
      </c>
      <c r="BQ118" s="184"/>
      <c r="BR118" s="185"/>
      <c r="BS118" s="186"/>
      <c r="BT118" s="428"/>
      <c r="BU118" s="428"/>
      <c r="BV118" s="428"/>
      <c r="BW118" s="428"/>
      <c r="BX118" s="428"/>
      <c r="BY118" s="429"/>
      <c r="CA118" s="426" t="s">
        <v>205</v>
      </c>
      <c r="CB118" s="427"/>
      <c r="CC118" s="183">
        <f>IF(CI3*0.67*0.3&lt;1, 1, CI3*0.67*0.3)</f>
        <v>4.5968700000000009</v>
      </c>
      <c r="CD118" s="184"/>
      <c r="CE118" s="185"/>
      <c r="CF118" s="186"/>
      <c r="CG118" s="428"/>
      <c r="CH118" s="428"/>
      <c r="CI118" s="428"/>
      <c r="CJ118" s="428"/>
      <c r="CK118" s="428"/>
      <c r="CL118" s="429"/>
      <c r="CN118" s="426" t="s">
        <v>205</v>
      </c>
      <c r="CO118" s="427"/>
      <c r="CP118" s="183">
        <f>IF(CV3*0.67*0.3&lt;1, 1, CV3*0.67*0.3)</f>
        <v>1</v>
      </c>
      <c r="CQ118" s="184"/>
      <c r="CR118" s="185"/>
      <c r="CS118" s="186"/>
      <c r="CT118" s="428"/>
      <c r="CU118" s="428"/>
      <c r="CV118" s="428"/>
      <c r="CW118" s="428"/>
      <c r="CX118" s="428"/>
      <c r="CY118" s="429"/>
      <c r="DA118" s="426" t="s">
        <v>205</v>
      </c>
      <c r="DB118" s="427"/>
      <c r="DC118" s="183">
        <f>IF(DI3*0.67*0.3&lt;1, 1, DI3*0.67*0.3)</f>
        <v>1</v>
      </c>
      <c r="DD118" s="184"/>
      <c r="DE118" s="185"/>
      <c r="DF118" s="186"/>
      <c r="DG118" s="428"/>
      <c r="DH118" s="428"/>
      <c r="DI118" s="428"/>
      <c r="DJ118" s="428"/>
      <c r="DK118" s="428"/>
      <c r="DL118" s="429"/>
    </row>
    <row r="119" spans="1:116" ht="9.75" customHeight="1" x14ac:dyDescent="0.2">
      <c r="A119" s="357" t="s">
        <v>45</v>
      </c>
      <c r="B119" s="401" t="s">
        <v>46</v>
      </c>
      <c r="C119" s="431"/>
      <c r="D119" s="406">
        <f>(Q119+AD119+AQ119+BD119+BQ119+CD119+CQ119+DD119)</f>
        <v>13</v>
      </c>
      <c r="E119" s="216" t="s">
        <v>145</v>
      </c>
      <c r="F119" s="131" t="s">
        <v>184</v>
      </c>
      <c r="G119" s="238"/>
      <c r="H119" s="238" t="s">
        <v>206</v>
      </c>
      <c r="I119" s="238"/>
      <c r="J119" s="238">
        <v>5.3</v>
      </c>
      <c r="K119" s="248" t="s">
        <v>170</v>
      </c>
      <c r="L119" s="238" t="s">
        <v>171</v>
      </c>
      <c r="N119" s="357" t="s">
        <v>45</v>
      </c>
      <c r="O119" s="401" t="s">
        <v>46</v>
      </c>
      <c r="P119" s="431"/>
      <c r="Q119" s="406">
        <v>8</v>
      </c>
      <c r="R119" s="171" t="s">
        <v>145</v>
      </c>
      <c r="S119" s="131" t="s">
        <v>184</v>
      </c>
      <c r="T119" s="238"/>
      <c r="U119" s="238" t="s">
        <v>206</v>
      </c>
      <c r="V119" s="238"/>
      <c r="W119" s="238">
        <v>5.3</v>
      </c>
      <c r="X119" s="248" t="s">
        <v>170</v>
      </c>
      <c r="Y119" s="238" t="s">
        <v>171</v>
      </c>
      <c r="AA119" s="357" t="s">
        <v>45</v>
      </c>
      <c r="AB119" s="401" t="s">
        <v>46</v>
      </c>
      <c r="AC119" s="431"/>
      <c r="AD119" s="406">
        <v>1</v>
      </c>
      <c r="AE119" s="171" t="s">
        <v>145</v>
      </c>
      <c r="AF119" s="131" t="s">
        <v>184</v>
      </c>
      <c r="AG119" s="238"/>
      <c r="AH119" s="238" t="s">
        <v>206</v>
      </c>
      <c r="AI119" s="238"/>
      <c r="AJ119" s="238">
        <v>5.3</v>
      </c>
      <c r="AK119" s="248" t="s">
        <v>170</v>
      </c>
      <c r="AL119" s="238" t="s">
        <v>171</v>
      </c>
      <c r="AN119" s="357" t="s">
        <v>45</v>
      </c>
      <c r="AO119" s="401" t="s">
        <v>46</v>
      </c>
      <c r="AP119" s="431"/>
      <c r="AQ119" s="406">
        <v>1</v>
      </c>
      <c r="AR119" s="171" t="s">
        <v>145</v>
      </c>
      <c r="AS119" s="131" t="s">
        <v>184</v>
      </c>
      <c r="AT119" s="238"/>
      <c r="AU119" s="238" t="s">
        <v>206</v>
      </c>
      <c r="AV119" s="238"/>
      <c r="AW119" s="238">
        <v>5.3</v>
      </c>
      <c r="AX119" s="248" t="s">
        <v>170</v>
      </c>
      <c r="AY119" s="238" t="s">
        <v>171</v>
      </c>
      <c r="BA119" s="357" t="s">
        <v>45</v>
      </c>
      <c r="BB119" s="401" t="s">
        <v>46</v>
      </c>
      <c r="BC119" s="431"/>
      <c r="BD119" s="406">
        <v>0</v>
      </c>
      <c r="BE119" s="171" t="s">
        <v>145</v>
      </c>
      <c r="BF119" s="131" t="s">
        <v>184</v>
      </c>
      <c r="BG119" s="238"/>
      <c r="BH119" s="238" t="s">
        <v>206</v>
      </c>
      <c r="BI119" s="238"/>
      <c r="BJ119" s="238">
        <v>5.3</v>
      </c>
      <c r="BK119" s="248" t="s">
        <v>170</v>
      </c>
      <c r="BL119" s="238" t="s">
        <v>171</v>
      </c>
      <c r="BN119" s="357" t="s">
        <v>45</v>
      </c>
      <c r="BO119" s="401" t="s">
        <v>46</v>
      </c>
      <c r="BP119" s="431"/>
      <c r="BQ119" s="406">
        <v>0</v>
      </c>
      <c r="BR119" s="171" t="s">
        <v>145</v>
      </c>
      <c r="BS119" s="131" t="s">
        <v>184</v>
      </c>
      <c r="BT119" s="238"/>
      <c r="BU119" s="238" t="s">
        <v>206</v>
      </c>
      <c r="BV119" s="238"/>
      <c r="BW119" s="238">
        <v>5.3</v>
      </c>
      <c r="BX119" s="248" t="s">
        <v>170</v>
      </c>
      <c r="BY119" s="238" t="s">
        <v>171</v>
      </c>
      <c r="CA119" s="357" t="s">
        <v>45</v>
      </c>
      <c r="CB119" s="401" t="s">
        <v>46</v>
      </c>
      <c r="CC119" s="431"/>
      <c r="CD119" s="406">
        <v>3</v>
      </c>
      <c r="CE119" s="171" t="s">
        <v>145</v>
      </c>
      <c r="CF119" s="131" t="s">
        <v>184</v>
      </c>
      <c r="CG119" s="238"/>
      <c r="CH119" s="238" t="s">
        <v>206</v>
      </c>
      <c r="CI119" s="238"/>
      <c r="CJ119" s="238">
        <v>5.3</v>
      </c>
      <c r="CK119" s="248" t="s">
        <v>170</v>
      </c>
      <c r="CL119" s="238" t="s">
        <v>171</v>
      </c>
      <c r="CN119" s="357" t="s">
        <v>45</v>
      </c>
      <c r="CO119" s="401" t="s">
        <v>46</v>
      </c>
      <c r="CP119" s="431"/>
      <c r="CQ119" s="406">
        <v>0</v>
      </c>
      <c r="CR119" s="171" t="s">
        <v>145</v>
      </c>
      <c r="CS119" s="131" t="s">
        <v>184</v>
      </c>
      <c r="CT119" s="238"/>
      <c r="CU119" s="238" t="s">
        <v>206</v>
      </c>
      <c r="CV119" s="238"/>
      <c r="CW119" s="238">
        <v>5.3</v>
      </c>
      <c r="CX119" s="248" t="s">
        <v>170</v>
      </c>
      <c r="CY119" s="238" t="s">
        <v>171</v>
      </c>
      <c r="DA119" s="357" t="s">
        <v>45</v>
      </c>
      <c r="DB119" s="401" t="s">
        <v>46</v>
      </c>
      <c r="DC119" s="431"/>
      <c r="DD119" s="406">
        <v>0</v>
      </c>
      <c r="DE119" s="171" t="s">
        <v>145</v>
      </c>
      <c r="DF119" s="131" t="s">
        <v>184</v>
      </c>
      <c r="DG119" s="238"/>
      <c r="DH119" s="238" t="s">
        <v>206</v>
      </c>
      <c r="DI119" s="238"/>
      <c r="DJ119" s="238">
        <v>5.3</v>
      </c>
      <c r="DK119" s="248" t="s">
        <v>170</v>
      </c>
      <c r="DL119" s="238" t="s">
        <v>171</v>
      </c>
    </row>
    <row r="120" spans="1:116" ht="9.75" customHeight="1" x14ac:dyDescent="0.2">
      <c r="A120" s="399"/>
      <c r="B120" s="402"/>
      <c r="C120" s="431"/>
      <c r="D120" s="407"/>
      <c r="E120" s="214" t="s">
        <v>146</v>
      </c>
      <c r="F120" s="131" t="s">
        <v>184</v>
      </c>
      <c r="G120" s="238"/>
      <c r="H120" s="238" t="s">
        <v>206</v>
      </c>
      <c r="I120" s="238"/>
      <c r="J120" s="238">
        <v>5</v>
      </c>
      <c r="K120" s="248" t="s">
        <v>170</v>
      </c>
      <c r="L120" s="238" t="s">
        <v>171</v>
      </c>
      <c r="N120" s="399"/>
      <c r="O120" s="402"/>
      <c r="P120" s="431"/>
      <c r="Q120" s="407"/>
      <c r="R120" s="173" t="s">
        <v>146</v>
      </c>
      <c r="S120" s="131" t="s">
        <v>184</v>
      </c>
      <c r="T120" s="238"/>
      <c r="U120" s="238" t="s">
        <v>206</v>
      </c>
      <c r="V120" s="238"/>
      <c r="W120" s="238">
        <v>5</v>
      </c>
      <c r="X120" s="248" t="s">
        <v>170</v>
      </c>
      <c r="Y120" s="238" t="s">
        <v>171</v>
      </c>
      <c r="AA120" s="399"/>
      <c r="AB120" s="402"/>
      <c r="AC120" s="431"/>
      <c r="AD120" s="407"/>
      <c r="AE120" s="173" t="s">
        <v>146</v>
      </c>
      <c r="AF120" s="131" t="s">
        <v>184</v>
      </c>
      <c r="AG120" s="238"/>
      <c r="AH120" s="238" t="s">
        <v>206</v>
      </c>
      <c r="AI120" s="238"/>
      <c r="AJ120" s="238">
        <v>5</v>
      </c>
      <c r="AK120" s="248" t="s">
        <v>170</v>
      </c>
      <c r="AL120" s="238" t="s">
        <v>171</v>
      </c>
      <c r="AN120" s="399"/>
      <c r="AO120" s="402"/>
      <c r="AP120" s="431"/>
      <c r="AQ120" s="407"/>
      <c r="AR120" s="173" t="s">
        <v>146</v>
      </c>
      <c r="AS120" s="131" t="s">
        <v>184</v>
      </c>
      <c r="AT120" s="238"/>
      <c r="AU120" s="238" t="s">
        <v>206</v>
      </c>
      <c r="AV120" s="238"/>
      <c r="AW120" s="238">
        <v>5</v>
      </c>
      <c r="AX120" s="248" t="s">
        <v>170</v>
      </c>
      <c r="AY120" s="238" t="s">
        <v>171</v>
      </c>
      <c r="BA120" s="399"/>
      <c r="BB120" s="402"/>
      <c r="BC120" s="431"/>
      <c r="BD120" s="407"/>
      <c r="BE120" s="173" t="s">
        <v>146</v>
      </c>
      <c r="BF120" s="131" t="s">
        <v>184</v>
      </c>
      <c r="BG120" s="238"/>
      <c r="BH120" s="238" t="s">
        <v>206</v>
      </c>
      <c r="BI120" s="238"/>
      <c r="BJ120" s="238">
        <v>5</v>
      </c>
      <c r="BK120" s="248" t="s">
        <v>170</v>
      </c>
      <c r="BL120" s="238" t="s">
        <v>171</v>
      </c>
      <c r="BN120" s="399"/>
      <c r="BO120" s="402"/>
      <c r="BP120" s="431"/>
      <c r="BQ120" s="407"/>
      <c r="BR120" s="173" t="s">
        <v>146</v>
      </c>
      <c r="BS120" s="131" t="s">
        <v>184</v>
      </c>
      <c r="BT120" s="238"/>
      <c r="BU120" s="238" t="s">
        <v>206</v>
      </c>
      <c r="BV120" s="238"/>
      <c r="BW120" s="238">
        <v>5</v>
      </c>
      <c r="BX120" s="248" t="s">
        <v>170</v>
      </c>
      <c r="BY120" s="238" t="s">
        <v>171</v>
      </c>
      <c r="CA120" s="399"/>
      <c r="CB120" s="402"/>
      <c r="CC120" s="431"/>
      <c r="CD120" s="407"/>
      <c r="CE120" s="173" t="s">
        <v>146</v>
      </c>
      <c r="CF120" s="131" t="s">
        <v>184</v>
      </c>
      <c r="CG120" s="238"/>
      <c r="CH120" s="238" t="s">
        <v>206</v>
      </c>
      <c r="CI120" s="238"/>
      <c r="CJ120" s="238">
        <v>5</v>
      </c>
      <c r="CK120" s="248" t="s">
        <v>170</v>
      </c>
      <c r="CL120" s="238" t="s">
        <v>171</v>
      </c>
      <c r="CN120" s="399"/>
      <c r="CO120" s="402"/>
      <c r="CP120" s="431"/>
      <c r="CQ120" s="407"/>
      <c r="CR120" s="173" t="s">
        <v>146</v>
      </c>
      <c r="CS120" s="131" t="s">
        <v>184</v>
      </c>
      <c r="CT120" s="238"/>
      <c r="CU120" s="238" t="s">
        <v>206</v>
      </c>
      <c r="CV120" s="238"/>
      <c r="CW120" s="238">
        <v>5</v>
      </c>
      <c r="CX120" s="248" t="s">
        <v>170</v>
      </c>
      <c r="CY120" s="238" t="s">
        <v>171</v>
      </c>
      <c r="DA120" s="399"/>
      <c r="DB120" s="402"/>
      <c r="DC120" s="431"/>
      <c r="DD120" s="407"/>
      <c r="DE120" s="173" t="s">
        <v>146</v>
      </c>
      <c r="DF120" s="131" t="s">
        <v>184</v>
      </c>
      <c r="DG120" s="238"/>
      <c r="DH120" s="238" t="s">
        <v>206</v>
      </c>
      <c r="DI120" s="238"/>
      <c r="DJ120" s="238">
        <v>5</v>
      </c>
      <c r="DK120" s="248" t="s">
        <v>170</v>
      </c>
      <c r="DL120" s="238" t="s">
        <v>171</v>
      </c>
    </row>
    <row r="121" spans="1:116" ht="9.75" customHeight="1" x14ac:dyDescent="0.2">
      <c r="A121" s="399"/>
      <c r="B121" s="402"/>
      <c r="C121" s="431"/>
      <c r="D121" s="407"/>
      <c r="E121" s="214" t="s">
        <v>147</v>
      </c>
      <c r="F121" s="131" t="s">
        <v>184</v>
      </c>
      <c r="G121" s="238"/>
      <c r="H121" s="238" t="s">
        <v>206</v>
      </c>
      <c r="I121" s="238"/>
      <c r="J121" s="238">
        <v>2.6</v>
      </c>
      <c r="K121" s="248" t="s">
        <v>170</v>
      </c>
      <c r="L121" s="238" t="s">
        <v>171</v>
      </c>
      <c r="N121" s="399"/>
      <c r="O121" s="402"/>
      <c r="P121" s="431"/>
      <c r="Q121" s="407"/>
      <c r="R121" s="173" t="s">
        <v>147</v>
      </c>
      <c r="S121" s="131" t="s">
        <v>184</v>
      </c>
      <c r="T121" s="238"/>
      <c r="U121" s="238" t="s">
        <v>206</v>
      </c>
      <c r="V121" s="238"/>
      <c r="W121" s="238">
        <v>2.6</v>
      </c>
      <c r="X121" s="248" t="s">
        <v>170</v>
      </c>
      <c r="Y121" s="238" t="s">
        <v>171</v>
      </c>
      <c r="AA121" s="399"/>
      <c r="AB121" s="402"/>
      <c r="AC121" s="431"/>
      <c r="AD121" s="407"/>
      <c r="AE121" s="173" t="s">
        <v>147</v>
      </c>
      <c r="AF121" s="131" t="s">
        <v>184</v>
      </c>
      <c r="AG121" s="238"/>
      <c r="AH121" s="238" t="s">
        <v>206</v>
      </c>
      <c r="AI121" s="238"/>
      <c r="AJ121" s="238">
        <v>2.6</v>
      </c>
      <c r="AK121" s="248" t="s">
        <v>170</v>
      </c>
      <c r="AL121" s="238" t="s">
        <v>171</v>
      </c>
      <c r="AN121" s="399"/>
      <c r="AO121" s="402"/>
      <c r="AP121" s="431"/>
      <c r="AQ121" s="407"/>
      <c r="AR121" s="173" t="s">
        <v>147</v>
      </c>
      <c r="AS121" s="131" t="s">
        <v>184</v>
      </c>
      <c r="AT121" s="238"/>
      <c r="AU121" s="238" t="s">
        <v>206</v>
      </c>
      <c r="AV121" s="238"/>
      <c r="AW121" s="238">
        <v>2.6</v>
      </c>
      <c r="AX121" s="248" t="s">
        <v>170</v>
      </c>
      <c r="AY121" s="238" t="s">
        <v>171</v>
      </c>
      <c r="BA121" s="399"/>
      <c r="BB121" s="402"/>
      <c r="BC121" s="431"/>
      <c r="BD121" s="407"/>
      <c r="BE121" s="173" t="s">
        <v>147</v>
      </c>
      <c r="BF121" s="131" t="s">
        <v>184</v>
      </c>
      <c r="BG121" s="238"/>
      <c r="BH121" s="238" t="s">
        <v>206</v>
      </c>
      <c r="BI121" s="238"/>
      <c r="BJ121" s="238">
        <v>2.6</v>
      </c>
      <c r="BK121" s="248" t="s">
        <v>170</v>
      </c>
      <c r="BL121" s="238" t="s">
        <v>171</v>
      </c>
      <c r="BN121" s="399"/>
      <c r="BO121" s="402"/>
      <c r="BP121" s="431"/>
      <c r="BQ121" s="407"/>
      <c r="BR121" s="173" t="s">
        <v>147</v>
      </c>
      <c r="BS121" s="131" t="s">
        <v>184</v>
      </c>
      <c r="BT121" s="238"/>
      <c r="BU121" s="238" t="s">
        <v>206</v>
      </c>
      <c r="BV121" s="238"/>
      <c r="BW121" s="238">
        <v>2.6</v>
      </c>
      <c r="BX121" s="248" t="s">
        <v>170</v>
      </c>
      <c r="BY121" s="238" t="s">
        <v>171</v>
      </c>
      <c r="CA121" s="399"/>
      <c r="CB121" s="402"/>
      <c r="CC121" s="431"/>
      <c r="CD121" s="407"/>
      <c r="CE121" s="173" t="s">
        <v>147</v>
      </c>
      <c r="CF121" s="131" t="s">
        <v>184</v>
      </c>
      <c r="CG121" s="238"/>
      <c r="CH121" s="238" t="s">
        <v>206</v>
      </c>
      <c r="CI121" s="238"/>
      <c r="CJ121" s="238">
        <v>2.6</v>
      </c>
      <c r="CK121" s="248" t="s">
        <v>170</v>
      </c>
      <c r="CL121" s="238" t="s">
        <v>171</v>
      </c>
      <c r="CN121" s="399"/>
      <c r="CO121" s="402"/>
      <c r="CP121" s="431"/>
      <c r="CQ121" s="407"/>
      <c r="CR121" s="173" t="s">
        <v>147</v>
      </c>
      <c r="CS121" s="131" t="s">
        <v>184</v>
      </c>
      <c r="CT121" s="238"/>
      <c r="CU121" s="238" t="s">
        <v>206</v>
      </c>
      <c r="CV121" s="238"/>
      <c r="CW121" s="238">
        <v>2.6</v>
      </c>
      <c r="CX121" s="248" t="s">
        <v>170</v>
      </c>
      <c r="CY121" s="238" t="s">
        <v>171</v>
      </c>
      <c r="DA121" s="399"/>
      <c r="DB121" s="402"/>
      <c r="DC121" s="431"/>
      <c r="DD121" s="407"/>
      <c r="DE121" s="173" t="s">
        <v>147</v>
      </c>
      <c r="DF121" s="131" t="s">
        <v>184</v>
      </c>
      <c r="DG121" s="238"/>
      <c r="DH121" s="238" t="s">
        <v>206</v>
      </c>
      <c r="DI121" s="238"/>
      <c r="DJ121" s="238">
        <v>2.6</v>
      </c>
      <c r="DK121" s="248" t="s">
        <v>170</v>
      </c>
      <c r="DL121" s="238" t="s">
        <v>171</v>
      </c>
    </row>
    <row r="122" spans="1:116" ht="9.75" customHeight="1" x14ac:dyDescent="0.2">
      <c r="A122" s="399"/>
      <c r="B122" s="430"/>
      <c r="C122" s="431"/>
      <c r="D122" s="407"/>
      <c r="E122" s="214" t="s">
        <v>148</v>
      </c>
      <c r="F122" s="131" t="s">
        <v>184</v>
      </c>
      <c r="G122" s="238"/>
      <c r="H122" s="238" t="s">
        <v>206</v>
      </c>
      <c r="I122" s="238"/>
      <c r="J122" s="238">
        <v>3.1</v>
      </c>
      <c r="K122" s="248" t="s">
        <v>170</v>
      </c>
      <c r="L122" s="238" t="s">
        <v>171</v>
      </c>
      <c r="N122" s="399"/>
      <c r="O122" s="430"/>
      <c r="P122" s="431"/>
      <c r="Q122" s="407"/>
      <c r="R122" s="173" t="s">
        <v>148</v>
      </c>
      <c r="S122" s="131" t="s">
        <v>184</v>
      </c>
      <c r="T122" s="238"/>
      <c r="U122" s="238" t="s">
        <v>206</v>
      </c>
      <c r="V122" s="238"/>
      <c r="W122" s="238">
        <v>3.1</v>
      </c>
      <c r="X122" s="248" t="s">
        <v>170</v>
      </c>
      <c r="Y122" s="238" t="s">
        <v>171</v>
      </c>
      <c r="AA122" s="399"/>
      <c r="AB122" s="430"/>
      <c r="AC122" s="431"/>
      <c r="AD122" s="407"/>
      <c r="AE122" s="173" t="s">
        <v>148</v>
      </c>
      <c r="AF122" s="131" t="s">
        <v>184</v>
      </c>
      <c r="AG122" s="238"/>
      <c r="AH122" s="238" t="s">
        <v>206</v>
      </c>
      <c r="AI122" s="238"/>
      <c r="AJ122" s="238">
        <v>3.1</v>
      </c>
      <c r="AK122" s="248" t="s">
        <v>170</v>
      </c>
      <c r="AL122" s="238" t="s">
        <v>171</v>
      </c>
      <c r="AN122" s="399"/>
      <c r="AO122" s="430"/>
      <c r="AP122" s="431"/>
      <c r="AQ122" s="407"/>
      <c r="AR122" s="173" t="s">
        <v>148</v>
      </c>
      <c r="AS122" s="131" t="s">
        <v>184</v>
      </c>
      <c r="AT122" s="238"/>
      <c r="AU122" s="238" t="s">
        <v>206</v>
      </c>
      <c r="AV122" s="238"/>
      <c r="AW122" s="238">
        <v>3.1</v>
      </c>
      <c r="AX122" s="248" t="s">
        <v>170</v>
      </c>
      <c r="AY122" s="238" t="s">
        <v>171</v>
      </c>
      <c r="BA122" s="399"/>
      <c r="BB122" s="430"/>
      <c r="BC122" s="431"/>
      <c r="BD122" s="407"/>
      <c r="BE122" s="173" t="s">
        <v>148</v>
      </c>
      <c r="BF122" s="131" t="s">
        <v>184</v>
      </c>
      <c r="BG122" s="238"/>
      <c r="BH122" s="238" t="s">
        <v>206</v>
      </c>
      <c r="BI122" s="238"/>
      <c r="BJ122" s="238">
        <v>3.1</v>
      </c>
      <c r="BK122" s="248" t="s">
        <v>170</v>
      </c>
      <c r="BL122" s="238" t="s">
        <v>171</v>
      </c>
      <c r="BN122" s="399"/>
      <c r="BO122" s="430"/>
      <c r="BP122" s="431"/>
      <c r="BQ122" s="407"/>
      <c r="BR122" s="173" t="s">
        <v>148</v>
      </c>
      <c r="BS122" s="131" t="s">
        <v>184</v>
      </c>
      <c r="BT122" s="238"/>
      <c r="BU122" s="238" t="s">
        <v>206</v>
      </c>
      <c r="BV122" s="238"/>
      <c r="BW122" s="238">
        <v>3.1</v>
      </c>
      <c r="BX122" s="248" t="s">
        <v>170</v>
      </c>
      <c r="BY122" s="238" t="s">
        <v>171</v>
      </c>
      <c r="CA122" s="399"/>
      <c r="CB122" s="430"/>
      <c r="CC122" s="431"/>
      <c r="CD122" s="407"/>
      <c r="CE122" s="173" t="s">
        <v>148</v>
      </c>
      <c r="CF122" s="131" t="s">
        <v>184</v>
      </c>
      <c r="CG122" s="238"/>
      <c r="CH122" s="238" t="s">
        <v>206</v>
      </c>
      <c r="CI122" s="238"/>
      <c r="CJ122" s="238">
        <v>3.1</v>
      </c>
      <c r="CK122" s="248" t="s">
        <v>170</v>
      </c>
      <c r="CL122" s="238" t="s">
        <v>171</v>
      </c>
      <c r="CN122" s="399"/>
      <c r="CO122" s="430"/>
      <c r="CP122" s="431"/>
      <c r="CQ122" s="407"/>
      <c r="CR122" s="173" t="s">
        <v>148</v>
      </c>
      <c r="CS122" s="131" t="s">
        <v>184</v>
      </c>
      <c r="CT122" s="238"/>
      <c r="CU122" s="238" t="s">
        <v>206</v>
      </c>
      <c r="CV122" s="238"/>
      <c r="CW122" s="238">
        <v>3.1</v>
      </c>
      <c r="CX122" s="248" t="s">
        <v>170</v>
      </c>
      <c r="CY122" s="238" t="s">
        <v>171</v>
      </c>
      <c r="DA122" s="399"/>
      <c r="DB122" s="430"/>
      <c r="DC122" s="431"/>
      <c r="DD122" s="407"/>
      <c r="DE122" s="173" t="s">
        <v>148</v>
      </c>
      <c r="DF122" s="131" t="s">
        <v>184</v>
      </c>
      <c r="DG122" s="238"/>
      <c r="DH122" s="238" t="s">
        <v>206</v>
      </c>
      <c r="DI122" s="238"/>
      <c r="DJ122" s="238">
        <v>3.1</v>
      </c>
      <c r="DK122" s="248" t="s">
        <v>170</v>
      </c>
      <c r="DL122" s="238" t="s">
        <v>171</v>
      </c>
    </row>
    <row r="123" spans="1:116" ht="9.75" customHeight="1" x14ac:dyDescent="0.2">
      <c r="A123" s="399"/>
      <c r="B123" s="430"/>
      <c r="C123" s="431"/>
      <c r="D123" s="407"/>
      <c r="E123" s="214" t="s">
        <v>149</v>
      </c>
      <c r="F123" s="131" t="s">
        <v>184</v>
      </c>
      <c r="G123" s="238"/>
      <c r="H123" s="238" t="s">
        <v>206</v>
      </c>
      <c r="I123" s="238"/>
      <c r="J123" s="238">
        <v>2.9</v>
      </c>
      <c r="K123" s="248" t="s">
        <v>170</v>
      </c>
      <c r="L123" s="238" t="s">
        <v>171</v>
      </c>
      <c r="N123" s="399"/>
      <c r="O123" s="430"/>
      <c r="P123" s="431"/>
      <c r="Q123" s="407"/>
      <c r="R123" s="173" t="s">
        <v>149</v>
      </c>
      <c r="S123" s="131" t="s">
        <v>184</v>
      </c>
      <c r="T123" s="238"/>
      <c r="U123" s="238" t="s">
        <v>206</v>
      </c>
      <c r="V123" s="238"/>
      <c r="W123" s="238">
        <v>2.9</v>
      </c>
      <c r="X123" s="248" t="s">
        <v>170</v>
      </c>
      <c r="Y123" s="238" t="s">
        <v>171</v>
      </c>
      <c r="AA123" s="399"/>
      <c r="AB123" s="430"/>
      <c r="AC123" s="431"/>
      <c r="AD123" s="407"/>
      <c r="AE123" s="173" t="s">
        <v>149</v>
      </c>
      <c r="AF123" s="131" t="s">
        <v>184</v>
      </c>
      <c r="AG123" s="238"/>
      <c r="AH123" s="238" t="s">
        <v>206</v>
      </c>
      <c r="AI123" s="238"/>
      <c r="AJ123" s="238">
        <v>2.9</v>
      </c>
      <c r="AK123" s="248" t="s">
        <v>170</v>
      </c>
      <c r="AL123" s="238" t="s">
        <v>171</v>
      </c>
      <c r="AN123" s="399"/>
      <c r="AO123" s="430"/>
      <c r="AP123" s="431"/>
      <c r="AQ123" s="407"/>
      <c r="AR123" s="173" t="s">
        <v>149</v>
      </c>
      <c r="AS123" s="131" t="s">
        <v>184</v>
      </c>
      <c r="AT123" s="238"/>
      <c r="AU123" s="238" t="s">
        <v>206</v>
      </c>
      <c r="AV123" s="238"/>
      <c r="AW123" s="238">
        <v>2.9</v>
      </c>
      <c r="AX123" s="248" t="s">
        <v>170</v>
      </c>
      <c r="AY123" s="238" t="s">
        <v>171</v>
      </c>
      <c r="BA123" s="399"/>
      <c r="BB123" s="430"/>
      <c r="BC123" s="431"/>
      <c r="BD123" s="407"/>
      <c r="BE123" s="173" t="s">
        <v>149</v>
      </c>
      <c r="BF123" s="131" t="s">
        <v>184</v>
      </c>
      <c r="BG123" s="238"/>
      <c r="BH123" s="238" t="s">
        <v>206</v>
      </c>
      <c r="BI123" s="238"/>
      <c r="BJ123" s="238">
        <v>2.9</v>
      </c>
      <c r="BK123" s="248" t="s">
        <v>170</v>
      </c>
      <c r="BL123" s="238" t="s">
        <v>171</v>
      </c>
      <c r="BN123" s="399"/>
      <c r="BO123" s="430"/>
      <c r="BP123" s="431"/>
      <c r="BQ123" s="407"/>
      <c r="BR123" s="173" t="s">
        <v>149</v>
      </c>
      <c r="BS123" s="131" t="s">
        <v>184</v>
      </c>
      <c r="BT123" s="238"/>
      <c r="BU123" s="238" t="s">
        <v>206</v>
      </c>
      <c r="BV123" s="238"/>
      <c r="BW123" s="238">
        <v>2.9</v>
      </c>
      <c r="BX123" s="248" t="s">
        <v>170</v>
      </c>
      <c r="BY123" s="238" t="s">
        <v>171</v>
      </c>
      <c r="CA123" s="399"/>
      <c r="CB123" s="430"/>
      <c r="CC123" s="431"/>
      <c r="CD123" s="407"/>
      <c r="CE123" s="173" t="s">
        <v>149</v>
      </c>
      <c r="CF123" s="131" t="s">
        <v>184</v>
      </c>
      <c r="CG123" s="238"/>
      <c r="CH123" s="238" t="s">
        <v>206</v>
      </c>
      <c r="CI123" s="238"/>
      <c r="CJ123" s="238">
        <v>2.9</v>
      </c>
      <c r="CK123" s="248" t="s">
        <v>170</v>
      </c>
      <c r="CL123" s="238" t="s">
        <v>171</v>
      </c>
      <c r="CN123" s="399"/>
      <c r="CO123" s="430"/>
      <c r="CP123" s="431"/>
      <c r="CQ123" s="407"/>
      <c r="CR123" s="173" t="s">
        <v>149</v>
      </c>
      <c r="CS123" s="131" t="s">
        <v>184</v>
      </c>
      <c r="CT123" s="238"/>
      <c r="CU123" s="238" t="s">
        <v>206</v>
      </c>
      <c r="CV123" s="238"/>
      <c r="CW123" s="238">
        <v>2.9</v>
      </c>
      <c r="CX123" s="248" t="s">
        <v>170</v>
      </c>
      <c r="CY123" s="238" t="s">
        <v>171</v>
      </c>
      <c r="DA123" s="399"/>
      <c r="DB123" s="430"/>
      <c r="DC123" s="431"/>
      <c r="DD123" s="407"/>
      <c r="DE123" s="173" t="s">
        <v>149</v>
      </c>
      <c r="DF123" s="131" t="s">
        <v>184</v>
      </c>
      <c r="DG123" s="238"/>
      <c r="DH123" s="238" t="s">
        <v>206</v>
      </c>
      <c r="DI123" s="238"/>
      <c r="DJ123" s="238">
        <v>2.9</v>
      </c>
      <c r="DK123" s="248" t="s">
        <v>170</v>
      </c>
      <c r="DL123" s="238" t="s">
        <v>171</v>
      </c>
    </row>
    <row r="124" spans="1:116" ht="9.75" customHeight="1" x14ac:dyDescent="0.2">
      <c r="A124" s="399"/>
      <c r="B124" s="430"/>
      <c r="C124" s="431"/>
      <c r="D124" s="407"/>
      <c r="E124" s="214" t="s">
        <v>150</v>
      </c>
      <c r="F124" s="131" t="s">
        <v>184</v>
      </c>
      <c r="G124" s="238"/>
      <c r="H124" s="238" t="s">
        <v>206</v>
      </c>
      <c r="I124" s="238"/>
      <c r="J124" s="238">
        <v>2.8</v>
      </c>
      <c r="K124" s="248" t="s">
        <v>170</v>
      </c>
      <c r="L124" s="238" t="s">
        <v>171</v>
      </c>
      <c r="N124" s="399"/>
      <c r="O124" s="430"/>
      <c r="P124" s="431"/>
      <c r="Q124" s="407"/>
      <c r="R124" s="173" t="s">
        <v>150</v>
      </c>
      <c r="S124" s="131" t="s">
        <v>184</v>
      </c>
      <c r="T124" s="238"/>
      <c r="U124" s="238" t="s">
        <v>206</v>
      </c>
      <c r="V124" s="238"/>
      <c r="W124" s="238">
        <v>2.8</v>
      </c>
      <c r="X124" s="248" t="s">
        <v>170</v>
      </c>
      <c r="Y124" s="238" t="s">
        <v>171</v>
      </c>
      <c r="AA124" s="399"/>
      <c r="AB124" s="430"/>
      <c r="AC124" s="431"/>
      <c r="AD124" s="407"/>
      <c r="AE124" s="173" t="s">
        <v>150</v>
      </c>
      <c r="AF124" s="131" t="s">
        <v>184</v>
      </c>
      <c r="AG124" s="238"/>
      <c r="AH124" s="238" t="s">
        <v>206</v>
      </c>
      <c r="AI124" s="238"/>
      <c r="AJ124" s="238">
        <v>2.8</v>
      </c>
      <c r="AK124" s="248" t="s">
        <v>170</v>
      </c>
      <c r="AL124" s="238" t="s">
        <v>171</v>
      </c>
      <c r="AN124" s="399"/>
      <c r="AO124" s="430"/>
      <c r="AP124" s="431"/>
      <c r="AQ124" s="407"/>
      <c r="AR124" s="173" t="s">
        <v>150</v>
      </c>
      <c r="AS124" s="131" t="s">
        <v>184</v>
      </c>
      <c r="AT124" s="238"/>
      <c r="AU124" s="238" t="s">
        <v>206</v>
      </c>
      <c r="AV124" s="238"/>
      <c r="AW124" s="238">
        <v>2.8</v>
      </c>
      <c r="AX124" s="248" t="s">
        <v>170</v>
      </c>
      <c r="AY124" s="238" t="s">
        <v>171</v>
      </c>
      <c r="BA124" s="399"/>
      <c r="BB124" s="430"/>
      <c r="BC124" s="431"/>
      <c r="BD124" s="407"/>
      <c r="BE124" s="173" t="s">
        <v>150</v>
      </c>
      <c r="BF124" s="131" t="s">
        <v>184</v>
      </c>
      <c r="BG124" s="238"/>
      <c r="BH124" s="238" t="s">
        <v>206</v>
      </c>
      <c r="BI124" s="238"/>
      <c r="BJ124" s="238">
        <v>2.8</v>
      </c>
      <c r="BK124" s="248" t="s">
        <v>170</v>
      </c>
      <c r="BL124" s="238" t="s">
        <v>171</v>
      </c>
      <c r="BN124" s="399"/>
      <c r="BO124" s="430"/>
      <c r="BP124" s="431"/>
      <c r="BQ124" s="407"/>
      <c r="BR124" s="173" t="s">
        <v>150</v>
      </c>
      <c r="BS124" s="131" t="s">
        <v>184</v>
      </c>
      <c r="BT124" s="238"/>
      <c r="BU124" s="238" t="s">
        <v>206</v>
      </c>
      <c r="BV124" s="238"/>
      <c r="BW124" s="238">
        <v>2.8</v>
      </c>
      <c r="BX124" s="248" t="s">
        <v>170</v>
      </c>
      <c r="BY124" s="238" t="s">
        <v>171</v>
      </c>
      <c r="CA124" s="399"/>
      <c r="CB124" s="430"/>
      <c r="CC124" s="431"/>
      <c r="CD124" s="407"/>
      <c r="CE124" s="173" t="s">
        <v>150</v>
      </c>
      <c r="CF124" s="131" t="s">
        <v>184</v>
      </c>
      <c r="CG124" s="238"/>
      <c r="CH124" s="238" t="s">
        <v>206</v>
      </c>
      <c r="CI124" s="238"/>
      <c r="CJ124" s="238">
        <v>2.8</v>
      </c>
      <c r="CK124" s="248" t="s">
        <v>170</v>
      </c>
      <c r="CL124" s="238" t="s">
        <v>171</v>
      </c>
      <c r="CN124" s="399"/>
      <c r="CO124" s="430"/>
      <c r="CP124" s="431"/>
      <c r="CQ124" s="407"/>
      <c r="CR124" s="173" t="s">
        <v>150</v>
      </c>
      <c r="CS124" s="131" t="s">
        <v>184</v>
      </c>
      <c r="CT124" s="238"/>
      <c r="CU124" s="238" t="s">
        <v>206</v>
      </c>
      <c r="CV124" s="238"/>
      <c r="CW124" s="238">
        <v>2.8</v>
      </c>
      <c r="CX124" s="248" t="s">
        <v>170</v>
      </c>
      <c r="CY124" s="238" t="s">
        <v>171</v>
      </c>
      <c r="DA124" s="399"/>
      <c r="DB124" s="430"/>
      <c r="DC124" s="431"/>
      <c r="DD124" s="407"/>
      <c r="DE124" s="173" t="s">
        <v>150</v>
      </c>
      <c r="DF124" s="131" t="s">
        <v>184</v>
      </c>
      <c r="DG124" s="238"/>
      <c r="DH124" s="238" t="s">
        <v>206</v>
      </c>
      <c r="DI124" s="238"/>
      <c r="DJ124" s="238">
        <v>2.8</v>
      </c>
      <c r="DK124" s="248" t="s">
        <v>170</v>
      </c>
      <c r="DL124" s="238" t="s">
        <v>171</v>
      </c>
    </row>
    <row r="125" spans="1:116" ht="9.75" customHeight="1" x14ac:dyDescent="0.2">
      <c r="A125" s="399"/>
      <c r="B125" s="430"/>
      <c r="C125" s="431"/>
      <c r="D125" s="407"/>
      <c r="E125" s="214" t="s">
        <v>151</v>
      </c>
      <c r="F125" s="131" t="s">
        <v>184</v>
      </c>
      <c r="G125" s="238"/>
      <c r="H125" s="238" t="s">
        <v>206</v>
      </c>
      <c r="I125" s="238"/>
      <c r="J125" s="238">
        <v>1.8</v>
      </c>
      <c r="K125" s="248" t="s">
        <v>170</v>
      </c>
      <c r="L125" s="238" t="s">
        <v>171</v>
      </c>
      <c r="N125" s="399"/>
      <c r="O125" s="430"/>
      <c r="P125" s="431"/>
      <c r="Q125" s="407"/>
      <c r="R125" s="173" t="s">
        <v>151</v>
      </c>
      <c r="S125" s="131" t="s">
        <v>184</v>
      </c>
      <c r="T125" s="238"/>
      <c r="U125" s="238" t="s">
        <v>206</v>
      </c>
      <c r="V125" s="238"/>
      <c r="W125" s="238">
        <v>1.8</v>
      </c>
      <c r="X125" s="248" t="s">
        <v>170</v>
      </c>
      <c r="Y125" s="238" t="s">
        <v>171</v>
      </c>
      <c r="AA125" s="399"/>
      <c r="AB125" s="430"/>
      <c r="AC125" s="431"/>
      <c r="AD125" s="407"/>
      <c r="AE125" s="173" t="s">
        <v>151</v>
      </c>
      <c r="AF125" s="131" t="s">
        <v>184</v>
      </c>
      <c r="AG125" s="238"/>
      <c r="AH125" s="238" t="s">
        <v>206</v>
      </c>
      <c r="AI125" s="238"/>
      <c r="AJ125" s="238">
        <v>1.8</v>
      </c>
      <c r="AK125" s="248" t="s">
        <v>170</v>
      </c>
      <c r="AL125" s="238" t="s">
        <v>171</v>
      </c>
      <c r="AN125" s="399"/>
      <c r="AO125" s="430"/>
      <c r="AP125" s="431"/>
      <c r="AQ125" s="407"/>
      <c r="AR125" s="173" t="s">
        <v>151</v>
      </c>
      <c r="AS125" s="131" t="s">
        <v>184</v>
      </c>
      <c r="AT125" s="238"/>
      <c r="AU125" s="238" t="s">
        <v>206</v>
      </c>
      <c r="AV125" s="238"/>
      <c r="AW125" s="238">
        <v>1.8</v>
      </c>
      <c r="AX125" s="248" t="s">
        <v>170</v>
      </c>
      <c r="AY125" s="238" t="s">
        <v>171</v>
      </c>
      <c r="BA125" s="399"/>
      <c r="BB125" s="430"/>
      <c r="BC125" s="431"/>
      <c r="BD125" s="407"/>
      <c r="BE125" s="173" t="s">
        <v>151</v>
      </c>
      <c r="BF125" s="131" t="s">
        <v>184</v>
      </c>
      <c r="BG125" s="238"/>
      <c r="BH125" s="238" t="s">
        <v>206</v>
      </c>
      <c r="BI125" s="238"/>
      <c r="BJ125" s="238">
        <v>1.8</v>
      </c>
      <c r="BK125" s="248" t="s">
        <v>170</v>
      </c>
      <c r="BL125" s="238" t="s">
        <v>171</v>
      </c>
      <c r="BN125" s="399"/>
      <c r="BO125" s="430"/>
      <c r="BP125" s="431"/>
      <c r="BQ125" s="407"/>
      <c r="BR125" s="173" t="s">
        <v>151</v>
      </c>
      <c r="BS125" s="131" t="s">
        <v>184</v>
      </c>
      <c r="BT125" s="238"/>
      <c r="BU125" s="238" t="s">
        <v>206</v>
      </c>
      <c r="BV125" s="238"/>
      <c r="BW125" s="238">
        <v>1.8</v>
      </c>
      <c r="BX125" s="248" t="s">
        <v>170</v>
      </c>
      <c r="BY125" s="238" t="s">
        <v>171</v>
      </c>
      <c r="CA125" s="399"/>
      <c r="CB125" s="430"/>
      <c r="CC125" s="431"/>
      <c r="CD125" s="407"/>
      <c r="CE125" s="173" t="s">
        <v>151</v>
      </c>
      <c r="CF125" s="131" t="s">
        <v>184</v>
      </c>
      <c r="CG125" s="238"/>
      <c r="CH125" s="238" t="s">
        <v>206</v>
      </c>
      <c r="CI125" s="238"/>
      <c r="CJ125" s="238">
        <v>1.8</v>
      </c>
      <c r="CK125" s="248" t="s">
        <v>170</v>
      </c>
      <c r="CL125" s="238" t="s">
        <v>171</v>
      </c>
      <c r="CN125" s="399"/>
      <c r="CO125" s="430"/>
      <c r="CP125" s="431"/>
      <c r="CQ125" s="407"/>
      <c r="CR125" s="173" t="s">
        <v>151</v>
      </c>
      <c r="CS125" s="131" t="s">
        <v>184</v>
      </c>
      <c r="CT125" s="238"/>
      <c r="CU125" s="238" t="s">
        <v>206</v>
      </c>
      <c r="CV125" s="238"/>
      <c r="CW125" s="238">
        <v>1.8</v>
      </c>
      <c r="CX125" s="248" t="s">
        <v>170</v>
      </c>
      <c r="CY125" s="238" t="s">
        <v>171</v>
      </c>
      <c r="DA125" s="399"/>
      <c r="DB125" s="430"/>
      <c r="DC125" s="431"/>
      <c r="DD125" s="407"/>
      <c r="DE125" s="173" t="s">
        <v>151</v>
      </c>
      <c r="DF125" s="131" t="s">
        <v>184</v>
      </c>
      <c r="DG125" s="238"/>
      <c r="DH125" s="238" t="s">
        <v>206</v>
      </c>
      <c r="DI125" s="238"/>
      <c r="DJ125" s="238">
        <v>1.8</v>
      </c>
      <c r="DK125" s="248" t="s">
        <v>170</v>
      </c>
      <c r="DL125" s="238" t="s">
        <v>171</v>
      </c>
    </row>
    <row r="126" spans="1:116" ht="9.75" customHeight="1" x14ac:dyDescent="0.2">
      <c r="A126" s="399"/>
      <c r="B126" s="430"/>
      <c r="C126" s="431"/>
      <c r="D126" s="407"/>
      <c r="E126" s="214" t="s">
        <v>207</v>
      </c>
      <c r="F126" s="131" t="s">
        <v>184</v>
      </c>
      <c r="G126" s="238"/>
      <c r="H126" s="238" t="s">
        <v>206</v>
      </c>
      <c r="I126" s="238"/>
      <c r="J126" s="238">
        <v>5.3</v>
      </c>
      <c r="K126" s="248" t="s">
        <v>170</v>
      </c>
      <c r="L126" s="238" t="s">
        <v>171</v>
      </c>
      <c r="N126" s="399"/>
      <c r="O126" s="430"/>
      <c r="P126" s="431"/>
      <c r="Q126" s="407"/>
      <c r="R126" s="173" t="s">
        <v>207</v>
      </c>
      <c r="S126" s="131" t="s">
        <v>184</v>
      </c>
      <c r="T126" s="238"/>
      <c r="U126" s="238" t="s">
        <v>206</v>
      </c>
      <c r="V126" s="238"/>
      <c r="W126" s="238">
        <v>5.3</v>
      </c>
      <c r="X126" s="248" t="s">
        <v>170</v>
      </c>
      <c r="Y126" s="238" t="s">
        <v>171</v>
      </c>
      <c r="AA126" s="399"/>
      <c r="AB126" s="430"/>
      <c r="AC126" s="431"/>
      <c r="AD126" s="407"/>
      <c r="AE126" s="173" t="s">
        <v>207</v>
      </c>
      <c r="AF126" s="131" t="s">
        <v>184</v>
      </c>
      <c r="AG126" s="238"/>
      <c r="AH126" s="238" t="s">
        <v>206</v>
      </c>
      <c r="AI126" s="238"/>
      <c r="AJ126" s="238">
        <v>5.3</v>
      </c>
      <c r="AK126" s="248" t="s">
        <v>170</v>
      </c>
      <c r="AL126" s="238" t="s">
        <v>171</v>
      </c>
      <c r="AN126" s="399"/>
      <c r="AO126" s="430"/>
      <c r="AP126" s="431"/>
      <c r="AQ126" s="407"/>
      <c r="AR126" s="173" t="s">
        <v>207</v>
      </c>
      <c r="AS126" s="131" t="s">
        <v>184</v>
      </c>
      <c r="AT126" s="238"/>
      <c r="AU126" s="238" t="s">
        <v>206</v>
      </c>
      <c r="AV126" s="238"/>
      <c r="AW126" s="238">
        <v>5.3</v>
      </c>
      <c r="AX126" s="248" t="s">
        <v>170</v>
      </c>
      <c r="AY126" s="238" t="s">
        <v>171</v>
      </c>
      <c r="BA126" s="399"/>
      <c r="BB126" s="430"/>
      <c r="BC126" s="431"/>
      <c r="BD126" s="407"/>
      <c r="BE126" s="173" t="s">
        <v>207</v>
      </c>
      <c r="BF126" s="131" t="s">
        <v>184</v>
      </c>
      <c r="BG126" s="238"/>
      <c r="BH126" s="238" t="s">
        <v>206</v>
      </c>
      <c r="BI126" s="238"/>
      <c r="BJ126" s="238">
        <v>5.3</v>
      </c>
      <c r="BK126" s="248" t="s">
        <v>170</v>
      </c>
      <c r="BL126" s="238" t="s">
        <v>171</v>
      </c>
      <c r="BN126" s="399"/>
      <c r="BO126" s="430"/>
      <c r="BP126" s="431"/>
      <c r="BQ126" s="407"/>
      <c r="BR126" s="173" t="s">
        <v>207</v>
      </c>
      <c r="BS126" s="131" t="s">
        <v>184</v>
      </c>
      <c r="BT126" s="238"/>
      <c r="BU126" s="238" t="s">
        <v>206</v>
      </c>
      <c r="BV126" s="238"/>
      <c r="BW126" s="238">
        <v>5.3</v>
      </c>
      <c r="BX126" s="248" t="s">
        <v>170</v>
      </c>
      <c r="BY126" s="238" t="s">
        <v>171</v>
      </c>
      <c r="CA126" s="399"/>
      <c r="CB126" s="430"/>
      <c r="CC126" s="431"/>
      <c r="CD126" s="407"/>
      <c r="CE126" s="173" t="s">
        <v>207</v>
      </c>
      <c r="CF126" s="131" t="s">
        <v>184</v>
      </c>
      <c r="CG126" s="238"/>
      <c r="CH126" s="238" t="s">
        <v>206</v>
      </c>
      <c r="CI126" s="238"/>
      <c r="CJ126" s="238">
        <v>5.3</v>
      </c>
      <c r="CK126" s="248" t="s">
        <v>170</v>
      </c>
      <c r="CL126" s="238" t="s">
        <v>171</v>
      </c>
      <c r="CN126" s="399"/>
      <c r="CO126" s="430"/>
      <c r="CP126" s="431"/>
      <c r="CQ126" s="407"/>
      <c r="CR126" s="173" t="s">
        <v>207</v>
      </c>
      <c r="CS126" s="131" t="s">
        <v>184</v>
      </c>
      <c r="CT126" s="238"/>
      <c r="CU126" s="238" t="s">
        <v>206</v>
      </c>
      <c r="CV126" s="238"/>
      <c r="CW126" s="238">
        <v>5.3</v>
      </c>
      <c r="CX126" s="248" t="s">
        <v>170</v>
      </c>
      <c r="CY126" s="238" t="s">
        <v>171</v>
      </c>
      <c r="DA126" s="399"/>
      <c r="DB126" s="430"/>
      <c r="DC126" s="431"/>
      <c r="DD126" s="407"/>
      <c r="DE126" s="173" t="s">
        <v>207</v>
      </c>
      <c r="DF126" s="131" t="s">
        <v>184</v>
      </c>
      <c r="DG126" s="238"/>
      <c r="DH126" s="238" t="s">
        <v>206</v>
      </c>
      <c r="DI126" s="238"/>
      <c r="DJ126" s="238">
        <v>5.3</v>
      </c>
      <c r="DK126" s="248" t="s">
        <v>170</v>
      </c>
      <c r="DL126" s="238" t="s">
        <v>171</v>
      </c>
    </row>
    <row r="127" spans="1:116" ht="9.75" customHeight="1" x14ac:dyDescent="0.2">
      <c r="A127" s="399"/>
      <c r="B127" s="430"/>
      <c r="C127" s="431"/>
      <c r="D127" s="407"/>
      <c r="E127" s="214" t="s">
        <v>152</v>
      </c>
      <c r="F127" s="131" t="s">
        <v>184</v>
      </c>
      <c r="G127" s="238"/>
      <c r="H127" s="238" t="s">
        <v>206</v>
      </c>
      <c r="I127" s="238"/>
      <c r="J127" s="238">
        <v>4.9000000000000004</v>
      </c>
      <c r="K127" s="248" t="s">
        <v>170</v>
      </c>
      <c r="L127" s="238" t="s">
        <v>171</v>
      </c>
      <c r="N127" s="399"/>
      <c r="O127" s="430"/>
      <c r="P127" s="431"/>
      <c r="Q127" s="407"/>
      <c r="R127" s="173" t="s">
        <v>152</v>
      </c>
      <c r="S127" s="131" t="s">
        <v>184</v>
      </c>
      <c r="T127" s="238"/>
      <c r="U127" s="238" t="s">
        <v>206</v>
      </c>
      <c r="V127" s="238"/>
      <c r="W127" s="238">
        <v>4.9000000000000004</v>
      </c>
      <c r="X127" s="248" t="s">
        <v>170</v>
      </c>
      <c r="Y127" s="238" t="s">
        <v>171</v>
      </c>
      <c r="AA127" s="399"/>
      <c r="AB127" s="430"/>
      <c r="AC127" s="431"/>
      <c r="AD127" s="407"/>
      <c r="AE127" s="173" t="s">
        <v>152</v>
      </c>
      <c r="AF127" s="131" t="s">
        <v>184</v>
      </c>
      <c r="AG127" s="238"/>
      <c r="AH127" s="238" t="s">
        <v>206</v>
      </c>
      <c r="AI127" s="238"/>
      <c r="AJ127" s="238">
        <v>4.9000000000000004</v>
      </c>
      <c r="AK127" s="248" t="s">
        <v>170</v>
      </c>
      <c r="AL127" s="238" t="s">
        <v>171</v>
      </c>
      <c r="AN127" s="399"/>
      <c r="AO127" s="430"/>
      <c r="AP127" s="431"/>
      <c r="AQ127" s="407"/>
      <c r="AR127" s="173" t="s">
        <v>152</v>
      </c>
      <c r="AS127" s="131" t="s">
        <v>184</v>
      </c>
      <c r="AT127" s="238"/>
      <c r="AU127" s="238" t="s">
        <v>206</v>
      </c>
      <c r="AV127" s="238"/>
      <c r="AW127" s="238">
        <v>4.9000000000000004</v>
      </c>
      <c r="AX127" s="248" t="s">
        <v>170</v>
      </c>
      <c r="AY127" s="238" t="s">
        <v>171</v>
      </c>
      <c r="BA127" s="399"/>
      <c r="BB127" s="430"/>
      <c r="BC127" s="431"/>
      <c r="BD127" s="407"/>
      <c r="BE127" s="173" t="s">
        <v>152</v>
      </c>
      <c r="BF127" s="131" t="s">
        <v>184</v>
      </c>
      <c r="BG127" s="238"/>
      <c r="BH127" s="238" t="s">
        <v>206</v>
      </c>
      <c r="BI127" s="238"/>
      <c r="BJ127" s="238">
        <v>4.9000000000000004</v>
      </c>
      <c r="BK127" s="248" t="s">
        <v>170</v>
      </c>
      <c r="BL127" s="238" t="s">
        <v>171</v>
      </c>
      <c r="BN127" s="399"/>
      <c r="BO127" s="430"/>
      <c r="BP127" s="431"/>
      <c r="BQ127" s="407"/>
      <c r="BR127" s="173" t="s">
        <v>152</v>
      </c>
      <c r="BS127" s="131" t="s">
        <v>184</v>
      </c>
      <c r="BT127" s="238"/>
      <c r="BU127" s="238" t="s">
        <v>206</v>
      </c>
      <c r="BV127" s="238"/>
      <c r="BW127" s="238">
        <v>4.9000000000000004</v>
      </c>
      <c r="BX127" s="248" t="s">
        <v>170</v>
      </c>
      <c r="BY127" s="238" t="s">
        <v>171</v>
      </c>
      <c r="CA127" s="399"/>
      <c r="CB127" s="430"/>
      <c r="CC127" s="431"/>
      <c r="CD127" s="407"/>
      <c r="CE127" s="173" t="s">
        <v>152</v>
      </c>
      <c r="CF127" s="131" t="s">
        <v>184</v>
      </c>
      <c r="CG127" s="238"/>
      <c r="CH127" s="238" t="s">
        <v>206</v>
      </c>
      <c r="CI127" s="238"/>
      <c r="CJ127" s="238">
        <v>4.9000000000000004</v>
      </c>
      <c r="CK127" s="248" t="s">
        <v>170</v>
      </c>
      <c r="CL127" s="238" t="s">
        <v>171</v>
      </c>
      <c r="CN127" s="399"/>
      <c r="CO127" s="430"/>
      <c r="CP127" s="431"/>
      <c r="CQ127" s="407"/>
      <c r="CR127" s="173" t="s">
        <v>152</v>
      </c>
      <c r="CS127" s="131" t="s">
        <v>184</v>
      </c>
      <c r="CT127" s="238"/>
      <c r="CU127" s="238" t="s">
        <v>206</v>
      </c>
      <c r="CV127" s="238"/>
      <c r="CW127" s="238">
        <v>4.9000000000000004</v>
      </c>
      <c r="CX127" s="248" t="s">
        <v>170</v>
      </c>
      <c r="CY127" s="238" t="s">
        <v>171</v>
      </c>
      <c r="DA127" s="399"/>
      <c r="DB127" s="430"/>
      <c r="DC127" s="431"/>
      <c r="DD127" s="407"/>
      <c r="DE127" s="173" t="s">
        <v>152</v>
      </c>
      <c r="DF127" s="131" t="s">
        <v>184</v>
      </c>
      <c r="DG127" s="238"/>
      <c r="DH127" s="238" t="s">
        <v>206</v>
      </c>
      <c r="DI127" s="238"/>
      <c r="DJ127" s="238">
        <v>4.9000000000000004</v>
      </c>
      <c r="DK127" s="248" t="s">
        <v>170</v>
      </c>
      <c r="DL127" s="238" t="s">
        <v>171</v>
      </c>
    </row>
    <row r="128" spans="1:116" ht="9.75" customHeight="1" x14ac:dyDescent="0.2">
      <c r="A128" s="399"/>
      <c r="B128" s="430"/>
      <c r="C128" s="431"/>
      <c r="D128" s="407"/>
      <c r="E128" s="214" t="s">
        <v>153</v>
      </c>
      <c r="F128" s="131" t="s">
        <v>184</v>
      </c>
      <c r="G128" s="238"/>
      <c r="H128" s="238" t="s">
        <v>206</v>
      </c>
      <c r="I128" s="238"/>
      <c r="J128" s="238">
        <v>1.5</v>
      </c>
      <c r="K128" s="248" t="s">
        <v>170</v>
      </c>
      <c r="L128" s="238" t="s">
        <v>171</v>
      </c>
      <c r="N128" s="399"/>
      <c r="O128" s="430"/>
      <c r="P128" s="431"/>
      <c r="Q128" s="407"/>
      <c r="R128" s="173" t="s">
        <v>153</v>
      </c>
      <c r="S128" s="131" t="s">
        <v>184</v>
      </c>
      <c r="T128" s="238"/>
      <c r="U128" s="238" t="s">
        <v>206</v>
      </c>
      <c r="V128" s="238"/>
      <c r="W128" s="238">
        <v>1.5</v>
      </c>
      <c r="X128" s="248" t="s">
        <v>170</v>
      </c>
      <c r="Y128" s="238" t="s">
        <v>171</v>
      </c>
      <c r="AA128" s="399"/>
      <c r="AB128" s="430"/>
      <c r="AC128" s="431"/>
      <c r="AD128" s="407"/>
      <c r="AE128" s="173" t="s">
        <v>153</v>
      </c>
      <c r="AF128" s="131" t="s">
        <v>184</v>
      </c>
      <c r="AG128" s="238"/>
      <c r="AH128" s="238" t="s">
        <v>206</v>
      </c>
      <c r="AI128" s="238"/>
      <c r="AJ128" s="238">
        <v>1.5</v>
      </c>
      <c r="AK128" s="248" t="s">
        <v>170</v>
      </c>
      <c r="AL128" s="238" t="s">
        <v>171</v>
      </c>
      <c r="AN128" s="399"/>
      <c r="AO128" s="430"/>
      <c r="AP128" s="431"/>
      <c r="AQ128" s="407"/>
      <c r="AR128" s="173" t="s">
        <v>153</v>
      </c>
      <c r="AS128" s="131" t="s">
        <v>184</v>
      </c>
      <c r="AT128" s="238"/>
      <c r="AU128" s="238" t="s">
        <v>206</v>
      </c>
      <c r="AV128" s="238"/>
      <c r="AW128" s="238">
        <v>1.5</v>
      </c>
      <c r="AX128" s="248" t="s">
        <v>170</v>
      </c>
      <c r="AY128" s="238" t="s">
        <v>171</v>
      </c>
      <c r="BA128" s="399"/>
      <c r="BB128" s="430"/>
      <c r="BC128" s="431"/>
      <c r="BD128" s="407"/>
      <c r="BE128" s="173" t="s">
        <v>153</v>
      </c>
      <c r="BF128" s="131" t="s">
        <v>184</v>
      </c>
      <c r="BG128" s="238"/>
      <c r="BH128" s="238" t="s">
        <v>206</v>
      </c>
      <c r="BI128" s="238"/>
      <c r="BJ128" s="238">
        <v>1.5</v>
      </c>
      <c r="BK128" s="248" t="s">
        <v>170</v>
      </c>
      <c r="BL128" s="238" t="s">
        <v>171</v>
      </c>
      <c r="BN128" s="399"/>
      <c r="BO128" s="430"/>
      <c r="BP128" s="431"/>
      <c r="BQ128" s="407"/>
      <c r="BR128" s="173" t="s">
        <v>153</v>
      </c>
      <c r="BS128" s="131" t="s">
        <v>184</v>
      </c>
      <c r="BT128" s="238"/>
      <c r="BU128" s="238" t="s">
        <v>206</v>
      </c>
      <c r="BV128" s="238"/>
      <c r="BW128" s="238">
        <v>1.5</v>
      </c>
      <c r="BX128" s="248" t="s">
        <v>170</v>
      </c>
      <c r="BY128" s="238" t="s">
        <v>171</v>
      </c>
      <c r="CA128" s="399"/>
      <c r="CB128" s="430"/>
      <c r="CC128" s="431"/>
      <c r="CD128" s="407"/>
      <c r="CE128" s="173" t="s">
        <v>153</v>
      </c>
      <c r="CF128" s="131" t="s">
        <v>184</v>
      </c>
      <c r="CG128" s="238"/>
      <c r="CH128" s="238" t="s">
        <v>206</v>
      </c>
      <c r="CI128" s="238"/>
      <c r="CJ128" s="238">
        <v>1.5</v>
      </c>
      <c r="CK128" s="248" t="s">
        <v>170</v>
      </c>
      <c r="CL128" s="238" t="s">
        <v>171</v>
      </c>
      <c r="CN128" s="399"/>
      <c r="CO128" s="430"/>
      <c r="CP128" s="431"/>
      <c r="CQ128" s="407"/>
      <c r="CR128" s="173" t="s">
        <v>153</v>
      </c>
      <c r="CS128" s="131" t="s">
        <v>184</v>
      </c>
      <c r="CT128" s="238"/>
      <c r="CU128" s="238" t="s">
        <v>206</v>
      </c>
      <c r="CV128" s="238"/>
      <c r="CW128" s="238">
        <v>1.5</v>
      </c>
      <c r="CX128" s="248" t="s">
        <v>170</v>
      </c>
      <c r="CY128" s="238" t="s">
        <v>171</v>
      </c>
      <c r="DA128" s="399"/>
      <c r="DB128" s="430"/>
      <c r="DC128" s="431"/>
      <c r="DD128" s="407"/>
      <c r="DE128" s="173" t="s">
        <v>153</v>
      </c>
      <c r="DF128" s="131" t="s">
        <v>184</v>
      </c>
      <c r="DG128" s="238"/>
      <c r="DH128" s="238" t="s">
        <v>206</v>
      </c>
      <c r="DI128" s="238"/>
      <c r="DJ128" s="238">
        <v>1.5</v>
      </c>
      <c r="DK128" s="248" t="s">
        <v>170</v>
      </c>
      <c r="DL128" s="238" t="s">
        <v>171</v>
      </c>
    </row>
    <row r="129" spans="1:116" ht="9.75" customHeight="1" x14ac:dyDescent="0.2">
      <c r="A129" s="399"/>
      <c r="B129" s="430"/>
      <c r="C129" s="431"/>
      <c r="D129" s="407"/>
      <c r="E129" s="214" t="s">
        <v>154</v>
      </c>
      <c r="F129" s="131" t="s">
        <v>184</v>
      </c>
      <c r="G129" s="238"/>
      <c r="H129" s="238" t="s">
        <v>206</v>
      </c>
      <c r="I129" s="238"/>
      <c r="J129" s="238">
        <v>11</v>
      </c>
      <c r="K129" s="248" t="s">
        <v>170</v>
      </c>
      <c r="L129" s="238" t="s">
        <v>171</v>
      </c>
      <c r="N129" s="399"/>
      <c r="O129" s="430"/>
      <c r="P129" s="431"/>
      <c r="Q129" s="407"/>
      <c r="R129" s="173" t="s">
        <v>154</v>
      </c>
      <c r="S129" s="131" t="s">
        <v>184</v>
      </c>
      <c r="T129" s="238"/>
      <c r="U129" s="238" t="s">
        <v>206</v>
      </c>
      <c r="V129" s="238"/>
      <c r="W129" s="238">
        <v>11</v>
      </c>
      <c r="X129" s="248" t="s">
        <v>170</v>
      </c>
      <c r="Y129" s="238" t="s">
        <v>171</v>
      </c>
      <c r="AA129" s="399"/>
      <c r="AB129" s="430"/>
      <c r="AC129" s="431"/>
      <c r="AD129" s="407"/>
      <c r="AE129" s="173" t="s">
        <v>154</v>
      </c>
      <c r="AF129" s="131" t="s">
        <v>184</v>
      </c>
      <c r="AG129" s="238"/>
      <c r="AH129" s="238" t="s">
        <v>206</v>
      </c>
      <c r="AI129" s="238"/>
      <c r="AJ129" s="238">
        <v>11</v>
      </c>
      <c r="AK129" s="248" t="s">
        <v>170</v>
      </c>
      <c r="AL129" s="238" t="s">
        <v>171</v>
      </c>
      <c r="AN129" s="399"/>
      <c r="AO129" s="430"/>
      <c r="AP129" s="431"/>
      <c r="AQ129" s="407"/>
      <c r="AR129" s="173" t="s">
        <v>154</v>
      </c>
      <c r="AS129" s="131" t="s">
        <v>184</v>
      </c>
      <c r="AT129" s="238"/>
      <c r="AU129" s="238" t="s">
        <v>206</v>
      </c>
      <c r="AV129" s="238"/>
      <c r="AW129" s="238">
        <v>11</v>
      </c>
      <c r="AX129" s="248" t="s">
        <v>170</v>
      </c>
      <c r="AY129" s="238" t="s">
        <v>171</v>
      </c>
      <c r="BA129" s="399"/>
      <c r="BB129" s="430"/>
      <c r="BC129" s="431"/>
      <c r="BD129" s="407"/>
      <c r="BE129" s="173" t="s">
        <v>154</v>
      </c>
      <c r="BF129" s="131" t="s">
        <v>184</v>
      </c>
      <c r="BG129" s="238"/>
      <c r="BH129" s="238" t="s">
        <v>206</v>
      </c>
      <c r="BI129" s="238"/>
      <c r="BJ129" s="238">
        <v>11</v>
      </c>
      <c r="BK129" s="248" t="s">
        <v>170</v>
      </c>
      <c r="BL129" s="238" t="s">
        <v>171</v>
      </c>
      <c r="BN129" s="399"/>
      <c r="BO129" s="430"/>
      <c r="BP129" s="431"/>
      <c r="BQ129" s="407"/>
      <c r="BR129" s="173" t="s">
        <v>154</v>
      </c>
      <c r="BS129" s="131" t="s">
        <v>184</v>
      </c>
      <c r="BT129" s="238"/>
      <c r="BU129" s="238" t="s">
        <v>206</v>
      </c>
      <c r="BV129" s="238"/>
      <c r="BW129" s="238">
        <v>11</v>
      </c>
      <c r="BX129" s="248" t="s">
        <v>170</v>
      </c>
      <c r="BY129" s="238" t="s">
        <v>171</v>
      </c>
      <c r="CA129" s="399"/>
      <c r="CB129" s="430"/>
      <c r="CC129" s="431"/>
      <c r="CD129" s="407"/>
      <c r="CE129" s="173" t="s">
        <v>154</v>
      </c>
      <c r="CF129" s="131" t="s">
        <v>184</v>
      </c>
      <c r="CG129" s="238"/>
      <c r="CH129" s="238" t="s">
        <v>206</v>
      </c>
      <c r="CI129" s="238"/>
      <c r="CJ129" s="238">
        <v>11</v>
      </c>
      <c r="CK129" s="248" t="s">
        <v>170</v>
      </c>
      <c r="CL129" s="238" t="s">
        <v>171</v>
      </c>
      <c r="CN129" s="399"/>
      <c r="CO129" s="430"/>
      <c r="CP129" s="431"/>
      <c r="CQ129" s="407"/>
      <c r="CR129" s="173" t="s">
        <v>154</v>
      </c>
      <c r="CS129" s="131" t="s">
        <v>184</v>
      </c>
      <c r="CT129" s="238"/>
      <c r="CU129" s="238" t="s">
        <v>206</v>
      </c>
      <c r="CV129" s="238"/>
      <c r="CW129" s="238">
        <v>11</v>
      </c>
      <c r="CX129" s="248" t="s">
        <v>170</v>
      </c>
      <c r="CY129" s="238" t="s">
        <v>171</v>
      </c>
      <c r="DA129" s="399"/>
      <c r="DB129" s="430"/>
      <c r="DC129" s="431"/>
      <c r="DD129" s="407"/>
      <c r="DE129" s="173" t="s">
        <v>154</v>
      </c>
      <c r="DF129" s="131" t="s">
        <v>184</v>
      </c>
      <c r="DG129" s="238"/>
      <c r="DH129" s="238" t="s">
        <v>206</v>
      </c>
      <c r="DI129" s="238"/>
      <c r="DJ129" s="238">
        <v>11</v>
      </c>
      <c r="DK129" s="248" t="s">
        <v>170</v>
      </c>
      <c r="DL129" s="238" t="s">
        <v>171</v>
      </c>
    </row>
    <row r="130" spans="1:116" ht="9.75" customHeight="1" x14ac:dyDescent="0.2">
      <c r="A130" s="399"/>
      <c r="B130" s="430"/>
      <c r="C130" s="431"/>
      <c r="D130" s="407"/>
      <c r="E130" s="214" t="s">
        <v>208</v>
      </c>
      <c r="F130" s="131" t="s">
        <v>184</v>
      </c>
      <c r="G130" s="238"/>
      <c r="H130" s="238" t="s">
        <v>206</v>
      </c>
      <c r="I130" s="238"/>
      <c r="J130" s="238">
        <v>10</v>
      </c>
      <c r="K130" s="248" t="s">
        <v>170</v>
      </c>
      <c r="L130" s="238" t="s">
        <v>171</v>
      </c>
      <c r="N130" s="399"/>
      <c r="O130" s="430"/>
      <c r="P130" s="431"/>
      <c r="Q130" s="407"/>
      <c r="R130" s="173" t="s">
        <v>208</v>
      </c>
      <c r="S130" s="131" t="s">
        <v>184</v>
      </c>
      <c r="T130" s="238"/>
      <c r="U130" s="238" t="s">
        <v>206</v>
      </c>
      <c r="V130" s="238"/>
      <c r="W130" s="238">
        <v>10</v>
      </c>
      <c r="X130" s="248" t="s">
        <v>170</v>
      </c>
      <c r="Y130" s="238" t="s">
        <v>171</v>
      </c>
      <c r="AA130" s="399"/>
      <c r="AB130" s="430"/>
      <c r="AC130" s="431"/>
      <c r="AD130" s="407"/>
      <c r="AE130" s="173" t="s">
        <v>208</v>
      </c>
      <c r="AF130" s="131" t="s">
        <v>184</v>
      </c>
      <c r="AG130" s="238"/>
      <c r="AH130" s="238" t="s">
        <v>206</v>
      </c>
      <c r="AI130" s="238"/>
      <c r="AJ130" s="238">
        <v>10</v>
      </c>
      <c r="AK130" s="248" t="s">
        <v>170</v>
      </c>
      <c r="AL130" s="238" t="s">
        <v>171</v>
      </c>
      <c r="AN130" s="399"/>
      <c r="AO130" s="430"/>
      <c r="AP130" s="431"/>
      <c r="AQ130" s="407"/>
      <c r="AR130" s="173" t="s">
        <v>208</v>
      </c>
      <c r="AS130" s="131" t="s">
        <v>184</v>
      </c>
      <c r="AT130" s="238"/>
      <c r="AU130" s="238" t="s">
        <v>206</v>
      </c>
      <c r="AV130" s="238"/>
      <c r="AW130" s="238">
        <v>10</v>
      </c>
      <c r="AX130" s="248" t="s">
        <v>170</v>
      </c>
      <c r="AY130" s="238" t="s">
        <v>171</v>
      </c>
      <c r="BA130" s="399"/>
      <c r="BB130" s="430"/>
      <c r="BC130" s="431"/>
      <c r="BD130" s="407"/>
      <c r="BE130" s="173" t="s">
        <v>208</v>
      </c>
      <c r="BF130" s="131" t="s">
        <v>184</v>
      </c>
      <c r="BG130" s="238"/>
      <c r="BH130" s="238" t="s">
        <v>206</v>
      </c>
      <c r="BI130" s="238"/>
      <c r="BJ130" s="238">
        <v>10</v>
      </c>
      <c r="BK130" s="248" t="s">
        <v>170</v>
      </c>
      <c r="BL130" s="238" t="s">
        <v>171</v>
      </c>
      <c r="BN130" s="399"/>
      <c r="BO130" s="430"/>
      <c r="BP130" s="431"/>
      <c r="BQ130" s="407"/>
      <c r="BR130" s="173" t="s">
        <v>208</v>
      </c>
      <c r="BS130" s="131" t="s">
        <v>184</v>
      </c>
      <c r="BT130" s="238"/>
      <c r="BU130" s="238" t="s">
        <v>206</v>
      </c>
      <c r="BV130" s="238"/>
      <c r="BW130" s="238">
        <v>10</v>
      </c>
      <c r="BX130" s="248" t="s">
        <v>170</v>
      </c>
      <c r="BY130" s="238" t="s">
        <v>171</v>
      </c>
      <c r="CA130" s="399"/>
      <c r="CB130" s="430"/>
      <c r="CC130" s="431"/>
      <c r="CD130" s="407"/>
      <c r="CE130" s="173" t="s">
        <v>208</v>
      </c>
      <c r="CF130" s="131" t="s">
        <v>184</v>
      </c>
      <c r="CG130" s="238"/>
      <c r="CH130" s="238" t="s">
        <v>206</v>
      </c>
      <c r="CI130" s="238"/>
      <c r="CJ130" s="238">
        <v>10</v>
      </c>
      <c r="CK130" s="248" t="s">
        <v>170</v>
      </c>
      <c r="CL130" s="238" t="s">
        <v>171</v>
      </c>
      <c r="CN130" s="399"/>
      <c r="CO130" s="430"/>
      <c r="CP130" s="431"/>
      <c r="CQ130" s="407"/>
      <c r="CR130" s="173" t="s">
        <v>208</v>
      </c>
      <c r="CS130" s="131" t="s">
        <v>184</v>
      </c>
      <c r="CT130" s="238"/>
      <c r="CU130" s="238" t="s">
        <v>206</v>
      </c>
      <c r="CV130" s="238"/>
      <c r="CW130" s="238">
        <v>10</v>
      </c>
      <c r="CX130" s="248" t="s">
        <v>170</v>
      </c>
      <c r="CY130" s="238" t="s">
        <v>171</v>
      </c>
      <c r="DA130" s="399"/>
      <c r="DB130" s="430"/>
      <c r="DC130" s="431"/>
      <c r="DD130" s="407"/>
      <c r="DE130" s="173" t="s">
        <v>208</v>
      </c>
      <c r="DF130" s="131" t="s">
        <v>184</v>
      </c>
      <c r="DG130" s="238"/>
      <c r="DH130" s="238" t="s">
        <v>206</v>
      </c>
      <c r="DI130" s="238"/>
      <c r="DJ130" s="238">
        <v>10</v>
      </c>
      <c r="DK130" s="248" t="s">
        <v>170</v>
      </c>
      <c r="DL130" s="238" t="s">
        <v>171</v>
      </c>
    </row>
    <row r="131" spans="1:116" ht="9.75" customHeight="1" x14ac:dyDescent="0.2">
      <c r="A131" s="399"/>
      <c r="B131" s="430"/>
      <c r="C131" s="431"/>
      <c r="D131" s="407"/>
      <c r="E131" s="214"/>
      <c r="F131" s="131"/>
      <c r="G131" s="238"/>
      <c r="H131" s="238"/>
      <c r="I131" s="238"/>
      <c r="J131" s="238"/>
      <c r="K131" s="241"/>
      <c r="L131" s="238"/>
      <c r="N131" s="399"/>
      <c r="O131" s="430"/>
      <c r="P131" s="431"/>
      <c r="Q131" s="407"/>
      <c r="R131" s="173"/>
      <c r="S131" s="131"/>
      <c r="T131" s="238"/>
      <c r="U131" s="238"/>
      <c r="V131" s="238"/>
      <c r="W131" s="238"/>
      <c r="X131" s="241"/>
      <c r="Y131" s="238"/>
      <c r="AA131" s="399"/>
      <c r="AB131" s="430"/>
      <c r="AC131" s="431"/>
      <c r="AD131" s="407"/>
      <c r="AE131" s="173"/>
      <c r="AF131" s="131"/>
      <c r="AG131" s="238"/>
      <c r="AH131" s="238"/>
      <c r="AI131" s="238"/>
      <c r="AJ131" s="238"/>
      <c r="AK131" s="241"/>
      <c r="AL131" s="238"/>
      <c r="AN131" s="399"/>
      <c r="AO131" s="430"/>
      <c r="AP131" s="431"/>
      <c r="AQ131" s="407"/>
      <c r="AR131" s="173"/>
      <c r="AS131" s="131"/>
      <c r="AT131" s="238"/>
      <c r="AU131" s="238"/>
      <c r="AV131" s="238"/>
      <c r="AW131" s="238"/>
      <c r="AX131" s="241"/>
      <c r="AY131" s="238"/>
      <c r="BA131" s="399"/>
      <c r="BB131" s="430"/>
      <c r="BC131" s="431"/>
      <c r="BD131" s="407"/>
      <c r="BE131" s="173"/>
      <c r="BF131" s="131"/>
      <c r="BG131" s="238"/>
      <c r="BH131" s="238"/>
      <c r="BI131" s="238"/>
      <c r="BJ131" s="238"/>
      <c r="BK131" s="241"/>
      <c r="BL131" s="238"/>
      <c r="BN131" s="399"/>
      <c r="BO131" s="430"/>
      <c r="BP131" s="431"/>
      <c r="BQ131" s="407"/>
      <c r="BR131" s="173"/>
      <c r="BS131" s="131"/>
      <c r="BT131" s="238"/>
      <c r="BU131" s="238"/>
      <c r="BV131" s="238"/>
      <c r="BW131" s="238"/>
      <c r="BX131" s="241"/>
      <c r="BY131" s="238"/>
      <c r="CA131" s="399"/>
      <c r="CB131" s="430"/>
      <c r="CC131" s="431"/>
      <c r="CD131" s="407"/>
      <c r="CE131" s="173"/>
      <c r="CF131" s="131"/>
      <c r="CG131" s="238"/>
      <c r="CH131" s="238"/>
      <c r="CI131" s="238"/>
      <c r="CJ131" s="238"/>
      <c r="CK131" s="241"/>
      <c r="CL131" s="238"/>
      <c r="CN131" s="399"/>
      <c r="CO131" s="430"/>
      <c r="CP131" s="431"/>
      <c r="CQ131" s="407"/>
      <c r="CR131" s="173"/>
      <c r="CS131" s="131"/>
      <c r="CT131" s="238"/>
      <c r="CU131" s="238"/>
      <c r="CV131" s="238"/>
      <c r="CW131" s="238"/>
      <c r="CX131" s="241"/>
      <c r="CY131" s="238"/>
      <c r="DA131" s="399"/>
      <c r="DB131" s="430"/>
      <c r="DC131" s="431"/>
      <c r="DD131" s="407"/>
      <c r="DE131" s="173"/>
      <c r="DF131" s="131"/>
      <c r="DG131" s="238"/>
      <c r="DH131" s="238"/>
      <c r="DI131" s="238"/>
      <c r="DJ131" s="238"/>
      <c r="DK131" s="241"/>
      <c r="DL131" s="238"/>
    </row>
    <row r="132" spans="1:116" ht="9.75" customHeight="1" x14ac:dyDescent="0.2">
      <c r="A132" s="399"/>
      <c r="B132" s="430"/>
      <c r="C132" s="431"/>
      <c r="D132" s="407"/>
      <c r="E132" s="214" t="s">
        <v>209</v>
      </c>
      <c r="F132" s="131" t="s">
        <v>184</v>
      </c>
      <c r="G132" s="238"/>
      <c r="H132" s="238" t="s">
        <v>206</v>
      </c>
      <c r="I132" s="238"/>
      <c r="J132" s="238">
        <v>5.5</v>
      </c>
      <c r="K132" s="248" t="s">
        <v>170</v>
      </c>
      <c r="L132" s="238" t="s">
        <v>171</v>
      </c>
      <c r="N132" s="399"/>
      <c r="O132" s="430"/>
      <c r="P132" s="431"/>
      <c r="Q132" s="407"/>
      <c r="R132" s="173" t="s">
        <v>209</v>
      </c>
      <c r="S132" s="131" t="s">
        <v>184</v>
      </c>
      <c r="T132" s="238"/>
      <c r="U132" s="238" t="s">
        <v>206</v>
      </c>
      <c r="V132" s="238"/>
      <c r="W132" s="238">
        <v>5.5</v>
      </c>
      <c r="X132" s="248" t="s">
        <v>170</v>
      </c>
      <c r="Y132" s="238" t="s">
        <v>171</v>
      </c>
      <c r="AA132" s="399"/>
      <c r="AB132" s="430"/>
      <c r="AC132" s="431"/>
      <c r="AD132" s="407"/>
      <c r="AE132" s="173" t="s">
        <v>209</v>
      </c>
      <c r="AF132" s="131" t="s">
        <v>184</v>
      </c>
      <c r="AG132" s="238"/>
      <c r="AH132" s="238" t="s">
        <v>206</v>
      </c>
      <c r="AI132" s="238"/>
      <c r="AJ132" s="238">
        <v>5.5</v>
      </c>
      <c r="AK132" s="248" t="s">
        <v>170</v>
      </c>
      <c r="AL132" s="238" t="s">
        <v>171</v>
      </c>
      <c r="AN132" s="399"/>
      <c r="AO132" s="430"/>
      <c r="AP132" s="431"/>
      <c r="AQ132" s="407"/>
      <c r="AR132" s="173" t="s">
        <v>209</v>
      </c>
      <c r="AS132" s="131" t="s">
        <v>184</v>
      </c>
      <c r="AT132" s="238"/>
      <c r="AU132" s="238" t="s">
        <v>206</v>
      </c>
      <c r="AV132" s="238"/>
      <c r="AW132" s="238">
        <v>5.5</v>
      </c>
      <c r="AX132" s="248" t="s">
        <v>170</v>
      </c>
      <c r="AY132" s="238" t="s">
        <v>171</v>
      </c>
      <c r="BA132" s="399"/>
      <c r="BB132" s="430"/>
      <c r="BC132" s="431"/>
      <c r="BD132" s="407"/>
      <c r="BE132" s="173" t="s">
        <v>209</v>
      </c>
      <c r="BF132" s="131" t="s">
        <v>184</v>
      </c>
      <c r="BG132" s="238"/>
      <c r="BH132" s="238" t="s">
        <v>206</v>
      </c>
      <c r="BI132" s="238"/>
      <c r="BJ132" s="238">
        <v>5.5</v>
      </c>
      <c r="BK132" s="248" t="s">
        <v>170</v>
      </c>
      <c r="BL132" s="238" t="s">
        <v>171</v>
      </c>
      <c r="BN132" s="399"/>
      <c r="BO132" s="430"/>
      <c r="BP132" s="431"/>
      <c r="BQ132" s="407"/>
      <c r="BR132" s="173" t="s">
        <v>209</v>
      </c>
      <c r="BS132" s="131" t="s">
        <v>184</v>
      </c>
      <c r="BT132" s="238"/>
      <c r="BU132" s="238" t="s">
        <v>206</v>
      </c>
      <c r="BV132" s="238"/>
      <c r="BW132" s="238">
        <v>5.5</v>
      </c>
      <c r="BX132" s="248" t="s">
        <v>170</v>
      </c>
      <c r="BY132" s="238" t="s">
        <v>171</v>
      </c>
      <c r="CA132" s="399"/>
      <c r="CB132" s="430"/>
      <c r="CC132" s="431"/>
      <c r="CD132" s="407"/>
      <c r="CE132" s="173" t="s">
        <v>209</v>
      </c>
      <c r="CF132" s="131" t="s">
        <v>184</v>
      </c>
      <c r="CG132" s="238"/>
      <c r="CH132" s="238" t="s">
        <v>206</v>
      </c>
      <c r="CI132" s="238"/>
      <c r="CJ132" s="238">
        <v>5.5</v>
      </c>
      <c r="CK132" s="248" t="s">
        <v>170</v>
      </c>
      <c r="CL132" s="238" t="s">
        <v>171</v>
      </c>
      <c r="CN132" s="399"/>
      <c r="CO132" s="430"/>
      <c r="CP132" s="431"/>
      <c r="CQ132" s="407"/>
      <c r="CR132" s="173" t="s">
        <v>209</v>
      </c>
      <c r="CS132" s="131" t="s">
        <v>184</v>
      </c>
      <c r="CT132" s="238"/>
      <c r="CU132" s="238" t="s">
        <v>206</v>
      </c>
      <c r="CV132" s="238"/>
      <c r="CW132" s="238">
        <v>5.5</v>
      </c>
      <c r="CX132" s="248" t="s">
        <v>170</v>
      </c>
      <c r="CY132" s="238" t="s">
        <v>171</v>
      </c>
      <c r="DA132" s="399"/>
      <c r="DB132" s="430"/>
      <c r="DC132" s="431"/>
      <c r="DD132" s="407"/>
      <c r="DE132" s="173" t="s">
        <v>209</v>
      </c>
      <c r="DF132" s="131" t="s">
        <v>184</v>
      </c>
      <c r="DG132" s="238"/>
      <c r="DH132" s="238" t="s">
        <v>206</v>
      </c>
      <c r="DI132" s="238"/>
      <c r="DJ132" s="238">
        <v>5.5</v>
      </c>
      <c r="DK132" s="248" t="s">
        <v>170</v>
      </c>
      <c r="DL132" s="238" t="s">
        <v>171</v>
      </c>
    </row>
    <row r="133" spans="1:116" ht="9.75" customHeight="1" x14ac:dyDescent="0.2">
      <c r="A133" s="399"/>
      <c r="B133" s="430"/>
      <c r="C133" s="431"/>
      <c r="D133" s="407"/>
      <c r="E133" s="214" t="s">
        <v>210</v>
      </c>
      <c r="F133" s="131" t="s">
        <v>184</v>
      </c>
      <c r="G133" s="238"/>
      <c r="H133" s="238" t="s">
        <v>206</v>
      </c>
      <c r="I133" s="238"/>
      <c r="J133" s="238">
        <v>5.5</v>
      </c>
      <c r="K133" s="248" t="s">
        <v>170</v>
      </c>
      <c r="L133" s="238" t="s">
        <v>171</v>
      </c>
      <c r="N133" s="399"/>
      <c r="O133" s="430"/>
      <c r="P133" s="431"/>
      <c r="Q133" s="407"/>
      <c r="R133" s="173" t="s">
        <v>210</v>
      </c>
      <c r="S133" s="131" t="s">
        <v>184</v>
      </c>
      <c r="T133" s="238"/>
      <c r="U133" s="238" t="s">
        <v>206</v>
      </c>
      <c r="V133" s="238"/>
      <c r="W133" s="238">
        <v>5.5</v>
      </c>
      <c r="X133" s="248" t="s">
        <v>170</v>
      </c>
      <c r="Y133" s="238" t="s">
        <v>171</v>
      </c>
      <c r="AA133" s="399"/>
      <c r="AB133" s="430"/>
      <c r="AC133" s="431"/>
      <c r="AD133" s="407"/>
      <c r="AE133" s="173" t="s">
        <v>210</v>
      </c>
      <c r="AF133" s="131" t="s">
        <v>184</v>
      </c>
      <c r="AG133" s="238"/>
      <c r="AH133" s="238" t="s">
        <v>206</v>
      </c>
      <c r="AI133" s="238"/>
      <c r="AJ133" s="238">
        <v>5.5</v>
      </c>
      <c r="AK133" s="248" t="s">
        <v>170</v>
      </c>
      <c r="AL133" s="238" t="s">
        <v>171</v>
      </c>
      <c r="AN133" s="399"/>
      <c r="AO133" s="430"/>
      <c r="AP133" s="431"/>
      <c r="AQ133" s="407"/>
      <c r="AR133" s="173" t="s">
        <v>210</v>
      </c>
      <c r="AS133" s="131" t="s">
        <v>184</v>
      </c>
      <c r="AT133" s="238"/>
      <c r="AU133" s="238" t="s">
        <v>206</v>
      </c>
      <c r="AV133" s="238"/>
      <c r="AW133" s="238">
        <v>5.5</v>
      </c>
      <c r="AX133" s="248" t="s">
        <v>170</v>
      </c>
      <c r="AY133" s="238" t="s">
        <v>171</v>
      </c>
      <c r="BA133" s="399"/>
      <c r="BB133" s="430"/>
      <c r="BC133" s="431"/>
      <c r="BD133" s="407"/>
      <c r="BE133" s="173" t="s">
        <v>210</v>
      </c>
      <c r="BF133" s="131" t="s">
        <v>184</v>
      </c>
      <c r="BG133" s="238"/>
      <c r="BH133" s="238" t="s">
        <v>206</v>
      </c>
      <c r="BI133" s="238"/>
      <c r="BJ133" s="238">
        <v>5.5</v>
      </c>
      <c r="BK133" s="248" t="s">
        <v>170</v>
      </c>
      <c r="BL133" s="238" t="s">
        <v>171</v>
      </c>
      <c r="BN133" s="399"/>
      <c r="BO133" s="430"/>
      <c r="BP133" s="431"/>
      <c r="BQ133" s="407"/>
      <c r="BR133" s="173" t="s">
        <v>210</v>
      </c>
      <c r="BS133" s="131" t="s">
        <v>184</v>
      </c>
      <c r="BT133" s="238"/>
      <c r="BU133" s="238" t="s">
        <v>206</v>
      </c>
      <c r="BV133" s="238"/>
      <c r="BW133" s="238">
        <v>5.5</v>
      </c>
      <c r="BX133" s="248" t="s">
        <v>170</v>
      </c>
      <c r="BY133" s="238" t="s">
        <v>171</v>
      </c>
      <c r="CA133" s="399"/>
      <c r="CB133" s="430"/>
      <c r="CC133" s="431"/>
      <c r="CD133" s="407"/>
      <c r="CE133" s="173" t="s">
        <v>210</v>
      </c>
      <c r="CF133" s="131" t="s">
        <v>184</v>
      </c>
      <c r="CG133" s="238"/>
      <c r="CH133" s="238" t="s">
        <v>206</v>
      </c>
      <c r="CI133" s="238"/>
      <c r="CJ133" s="238">
        <v>5.5</v>
      </c>
      <c r="CK133" s="248" t="s">
        <v>170</v>
      </c>
      <c r="CL133" s="238" t="s">
        <v>171</v>
      </c>
      <c r="CN133" s="399"/>
      <c r="CO133" s="430"/>
      <c r="CP133" s="431"/>
      <c r="CQ133" s="407"/>
      <c r="CR133" s="173" t="s">
        <v>210</v>
      </c>
      <c r="CS133" s="131" t="s">
        <v>184</v>
      </c>
      <c r="CT133" s="238"/>
      <c r="CU133" s="238" t="s">
        <v>206</v>
      </c>
      <c r="CV133" s="238"/>
      <c r="CW133" s="238">
        <v>5.5</v>
      </c>
      <c r="CX133" s="248" t="s">
        <v>170</v>
      </c>
      <c r="CY133" s="238" t="s">
        <v>171</v>
      </c>
      <c r="DA133" s="399"/>
      <c r="DB133" s="430"/>
      <c r="DC133" s="431"/>
      <c r="DD133" s="407"/>
      <c r="DE133" s="173" t="s">
        <v>210</v>
      </c>
      <c r="DF133" s="131" t="s">
        <v>184</v>
      </c>
      <c r="DG133" s="238"/>
      <c r="DH133" s="238" t="s">
        <v>206</v>
      </c>
      <c r="DI133" s="238"/>
      <c r="DJ133" s="238">
        <v>5.5</v>
      </c>
      <c r="DK133" s="248" t="s">
        <v>170</v>
      </c>
      <c r="DL133" s="238" t="s">
        <v>171</v>
      </c>
    </row>
    <row r="134" spans="1:116" ht="9.75" customHeight="1" x14ac:dyDescent="0.2">
      <c r="A134" s="400"/>
      <c r="B134" s="403"/>
      <c r="C134" s="432"/>
      <c r="D134" s="408"/>
      <c r="E134" s="220"/>
      <c r="F134" s="136"/>
      <c r="G134" s="239"/>
      <c r="H134" s="239"/>
      <c r="I134" s="239"/>
      <c r="J134" s="239"/>
      <c r="K134" s="239"/>
      <c r="L134" s="239"/>
      <c r="N134" s="400"/>
      <c r="O134" s="403"/>
      <c r="P134" s="432"/>
      <c r="Q134" s="408"/>
      <c r="R134" s="132"/>
      <c r="S134" s="136"/>
      <c r="T134" s="239"/>
      <c r="U134" s="239"/>
      <c r="V134" s="239"/>
      <c r="W134" s="239"/>
      <c r="X134" s="239"/>
      <c r="Y134" s="239"/>
      <c r="AA134" s="400"/>
      <c r="AB134" s="403"/>
      <c r="AC134" s="432"/>
      <c r="AD134" s="408"/>
      <c r="AE134" s="132"/>
      <c r="AF134" s="136"/>
      <c r="AG134" s="239"/>
      <c r="AH134" s="239"/>
      <c r="AI134" s="239"/>
      <c r="AJ134" s="239"/>
      <c r="AK134" s="239"/>
      <c r="AL134" s="239"/>
      <c r="AN134" s="400"/>
      <c r="AO134" s="403"/>
      <c r="AP134" s="432"/>
      <c r="AQ134" s="408"/>
      <c r="AR134" s="132"/>
      <c r="AS134" s="136"/>
      <c r="AT134" s="239"/>
      <c r="AU134" s="239"/>
      <c r="AV134" s="239"/>
      <c r="AW134" s="239"/>
      <c r="AX134" s="239"/>
      <c r="AY134" s="239"/>
      <c r="BA134" s="400"/>
      <c r="BB134" s="403"/>
      <c r="BC134" s="432"/>
      <c r="BD134" s="408"/>
      <c r="BE134" s="132"/>
      <c r="BF134" s="136"/>
      <c r="BG134" s="239"/>
      <c r="BH134" s="239"/>
      <c r="BI134" s="239"/>
      <c r="BJ134" s="239"/>
      <c r="BK134" s="239"/>
      <c r="BL134" s="239"/>
      <c r="BN134" s="400"/>
      <c r="BO134" s="403"/>
      <c r="BP134" s="432"/>
      <c r="BQ134" s="408"/>
      <c r="BR134" s="132"/>
      <c r="BS134" s="136"/>
      <c r="BT134" s="239"/>
      <c r="BU134" s="239"/>
      <c r="BV134" s="239"/>
      <c r="BW134" s="239"/>
      <c r="BX134" s="239"/>
      <c r="BY134" s="239"/>
      <c r="CA134" s="400"/>
      <c r="CB134" s="403"/>
      <c r="CC134" s="432"/>
      <c r="CD134" s="408"/>
      <c r="CE134" s="132"/>
      <c r="CF134" s="136"/>
      <c r="CG134" s="239"/>
      <c r="CH134" s="239"/>
      <c r="CI134" s="239"/>
      <c r="CJ134" s="239"/>
      <c r="CK134" s="239"/>
      <c r="CL134" s="239"/>
      <c r="CN134" s="400"/>
      <c r="CO134" s="403"/>
      <c r="CP134" s="432"/>
      <c r="CQ134" s="408"/>
      <c r="CR134" s="132"/>
      <c r="CS134" s="136"/>
      <c r="CT134" s="239"/>
      <c r="CU134" s="239"/>
      <c r="CV134" s="239"/>
      <c r="CW134" s="239"/>
      <c r="CX134" s="239"/>
      <c r="CY134" s="239"/>
      <c r="DA134" s="400"/>
      <c r="DB134" s="403"/>
      <c r="DC134" s="432"/>
      <c r="DD134" s="408"/>
      <c r="DE134" s="132"/>
      <c r="DF134" s="136"/>
      <c r="DG134" s="239"/>
      <c r="DH134" s="239"/>
      <c r="DI134" s="239"/>
      <c r="DJ134" s="239"/>
      <c r="DK134" s="239"/>
      <c r="DL134" s="239"/>
    </row>
    <row r="135" spans="1:116" ht="9.75" customHeight="1" x14ac:dyDescent="0.2">
      <c r="A135" s="357" t="s">
        <v>49</v>
      </c>
      <c r="B135" s="401" t="s">
        <v>50</v>
      </c>
      <c r="C135" s="433"/>
      <c r="D135" s="406">
        <f>(Q135+AD135+AQ135+BD135+BQ135+CD135+CQ135+DD135)</f>
        <v>26</v>
      </c>
      <c r="E135" s="216" t="s">
        <v>155</v>
      </c>
      <c r="F135" s="129" t="s">
        <v>184</v>
      </c>
      <c r="G135" s="240"/>
      <c r="H135" s="240" t="s">
        <v>161</v>
      </c>
      <c r="I135" s="240"/>
      <c r="J135" s="240">
        <v>3</v>
      </c>
      <c r="K135" s="240" t="s">
        <v>211</v>
      </c>
      <c r="L135" s="240" t="s">
        <v>77</v>
      </c>
      <c r="N135" s="357" t="s">
        <v>49</v>
      </c>
      <c r="O135" s="401" t="s">
        <v>50</v>
      </c>
      <c r="P135" s="433"/>
      <c r="Q135" s="406">
        <v>9</v>
      </c>
      <c r="R135" s="171" t="s">
        <v>155</v>
      </c>
      <c r="S135" s="129" t="s">
        <v>184</v>
      </c>
      <c r="T135" s="240"/>
      <c r="U135" s="240" t="s">
        <v>161</v>
      </c>
      <c r="V135" s="240"/>
      <c r="W135" s="240">
        <v>3</v>
      </c>
      <c r="X135" s="240" t="s">
        <v>212</v>
      </c>
      <c r="Y135" s="240" t="s">
        <v>77</v>
      </c>
      <c r="AA135" s="357" t="s">
        <v>49</v>
      </c>
      <c r="AB135" s="401" t="s">
        <v>50</v>
      </c>
      <c r="AC135" s="433"/>
      <c r="AD135" s="406">
        <v>4</v>
      </c>
      <c r="AE135" s="171" t="s">
        <v>155</v>
      </c>
      <c r="AF135" s="129" t="s">
        <v>184</v>
      </c>
      <c r="AG135" s="240"/>
      <c r="AH135" s="240" t="s">
        <v>161</v>
      </c>
      <c r="AI135" s="240"/>
      <c r="AJ135" s="240">
        <v>3</v>
      </c>
      <c r="AK135" s="240" t="s">
        <v>212</v>
      </c>
      <c r="AL135" s="240" t="s">
        <v>77</v>
      </c>
      <c r="AN135" s="357" t="s">
        <v>49</v>
      </c>
      <c r="AO135" s="401" t="s">
        <v>50</v>
      </c>
      <c r="AP135" s="433"/>
      <c r="AQ135" s="406">
        <v>4</v>
      </c>
      <c r="AR135" s="171" t="s">
        <v>155</v>
      </c>
      <c r="AS135" s="129" t="s">
        <v>184</v>
      </c>
      <c r="AT135" s="240"/>
      <c r="AU135" s="240" t="s">
        <v>161</v>
      </c>
      <c r="AV135" s="240"/>
      <c r="AW135" s="240">
        <v>3</v>
      </c>
      <c r="AX135" s="240" t="s">
        <v>212</v>
      </c>
      <c r="AY135" s="240" t="s">
        <v>77</v>
      </c>
      <c r="BA135" s="357" t="s">
        <v>49</v>
      </c>
      <c r="BB135" s="401" t="s">
        <v>50</v>
      </c>
      <c r="BC135" s="433"/>
      <c r="BD135" s="406">
        <v>1</v>
      </c>
      <c r="BE135" s="171" t="s">
        <v>155</v>
      </c>
      <c r="BF135" s="129" t="s">
        <v>184</v>
      </c>
      <c r="BG135" s="240"/>
      <c r="BH135" s="240" t="s">
        <v>161</v>
      </c>
      <c r="BI135" s="240"/>
      <c r="BJ135" s="240">
        <v>3</v>
      </c>
      <c r="BK135" s="240" t="s">
        <v>212</v>
      </c>
      <c r="BL135" s="240" t="s">
        <v>77</v>
      </c>
      <c r="BN135" s="357" t="s">
        <v>49</v>
      </c>
      <c r="BO135" s="401" t="s">
        <v>50</v>
      </c>
      <c r="BP135" s="433"/>
      <c r="BQ135" s="406">
        <v>1</v>
      </c>
      <c r="BR135" s="171" t="s">
        <v>155</v>
      </c>
      <c r="BS135" s="129" t="s">
        <v>184</v>
      </c>
      <c r="BT135" s="240"/>
      <c r="BU135" s="240" t="s">
        <v>161</v>
      </c>
      <c r="BV135" s="240"/>
      <c r="BW135" s="240">
        <v>3</v>
      </c>
      <c r="BX135" s="240" t="s">
        <v>212</v>
      </c>
      <c r="BY135" s="240" t="s">
        <v>77</v>
      </c>
      <c r="CA135" s="357" t="s">
        <v>49</v>
      </c>
      <c r="CB135" s="401" t="s">
        <v>50</v>
      </c>
      <c r="CC135" s="433"/>
      <c r="CD135" s="406">
        <v>5</v>
      </c>
      <c r="CE135" s="171" t="s">
        <v>155</v>
      </c>
      <c r="CF135" s="129" t="s">
        <v>184</v>
      </c>
      <c r="CG135" s="240"/>
      <c r="CH135" s="240" t="s">
        <v>161</v>
      </c>
      <c r="CI135" s="240"/>
      <c r="CJ135" s="240">
        <v>3</v>
      </c>
      <c r="CK135" s="240" t="s">
        <v>212</v>
      </c>
      <c r="CL135" s="240" t="s">
        <v>77</v>
      </c>
      <c r="CN135" s="357" t="s">
        <v>49</v>
      </c>
      <c r="CO135" s="401" t="s">
        <v>50</v>
      </c>
      <c r="CP135" s="433"/>
      <c r="CQ135" s="406">
        <v>1</v>
      </c>
      <c r="CR135" s="171" t="s">
        <v>155</v>
      </c>
      <c r="CS135" s="129" t="s">
        <v>184</v>
      </c>
      <c r="CT135" s="240"/>
      <c r="CU135" s="240" t="s">
        <v>161</v>
      </c>
      <c r="CV135" s="240"/>
      <c r="CW135" s="240">
        <v>3</v>
      </c>
      <c r="CX135" s="240" t="s">
        <v>212</v>
      </c>
      <c r="CY135" s="240" t="s">
        <v>77</v>
      </c>
      <c r="DA135" s="357" t="s">
        <v>49</v>
      </c>
      <c r="DB135" s="401" t="s">
        <v>50</v>
      </c>
      <c r="DC135" s="433"/>
      <c r="DD135" s="406">
        <v>1</v>
      </c>
      <c r="DE135" s="171" t="s">
        <v>155</v>
      </c>
      <c r="DF135" s="129" t="s">
        <v>184</v>
      </c>
      <c r="DG135" s="240"/>
      <c r="DH135" s="240" t="s">
        <v>161</v>
      </c>
      <c r="DI135" s="240"/>
      <c r="DJ135" s="240">
        <v>3</v>
      </c>
      <c r="DK135" s="240" t="s">
        <v>212</v>
      </c>
      <c r="DL135" s="240" t="s">
        <v>77</v>
      </c>
    </row>
    <row r="136" spans="1:116" ht="9.75" customHeight="1" x14ac:dyDescent="0.2">
      <c r="A136" s="399"/>
      <c r="B136" s="402"/>
      <c r="C136" s="431"/>
      <c r="D136" s="407"/>
      <c r="E136" s="214" t="s">
        <v>213</v>
      </c>
      <c r="F136" s="131" t="s">
        <v>184</v>
      </c>
      <c r="G136" s="238"/>
      <c r="H136" s="238" t="s">
        <v>161</v>
      </c>
      <c r="I136" s="238"/>
      <c r="J136" s="238">
        <v>10</v>
      </c>
      <c r="K136" s="240" t="s">
        <v>211</v>
      </c>
      <c r="L136" s="238" t="s">
        <v>77</v>
      </c>
      <c r="N136" s="399"/>
      <c r="O136" s="402"/>
      <c r="P136" s="431"/>
      <c r="Q136" s="407"/>
      <c r="R136" s="173" t="s">
        <v>213</v>
      </c>
      <c r="S136" s="131" t="s">
        <v>184</v>
      </c>
      <c r="T136" s="238"/>
      <c r="U136" s="238" t="s">
        <v>161</v>
      </c>
      <c r="V136" s="238"/>
      <c r="W136" s="238">
        <v>10</v>
      </c>
      <c r="X136" s="240" t="s">
        <v>212</v>
      </c>
      <c r="Y136" s="238" t="s">
        <v>77</v>
      </c>
      <c r="AA136" s="399"/>
      <c r="AB136" s="402"/>
      <c r="AC136" s="431"/>
      <c r="AD136" s="407"/>
      <c r="AE136" s="173" t="s">
        <v>213</v>
      </c>
      <c r="AF136" s="131" t="s">
        <v>184</v>
      </c>
      <c r="AG136" s="238"/>
      <c r="AH136" s="238" t="s">
        <v>161</v>
      </c>
      <c r="AI136" s="238"/>
      <c r="AJ136" s="238">
        <v>10</v>
      </c>
      <c r="AK136" s="240" t="s">
        <v>212</v>
      </c>
      <c r="AL136" s="238" t="s">
        <v>77</v>
      </c>
      <c r="AN136" s="399"/>
      <c r="AO136" s="402"/>
      <c r="AP136" s="431"/>
      <c r="AQ136" s="407"/>
      <c r="AR136" s="173" t="s">
        <v>213</v>
      </c>
      <c r="AS136" s="131" t="s">
        <v>184</v>
      </c>
      <c r="AT136" s="238"/>
      <c r="AU136" s="238" t="s">
        <v>161</v>
      </c>
      <c r="AV136" s="238"/>
      <c r="AW136" s="238">
        <v>10</v>
      </c>
      <c r="AX136" s="240" t="s">
        <v>212</v>
      </c>
      <c r="AY136" s="238" t="s">
        <v>77</v>
      </c>
      <c r="BA136" s="399"/>
      <c r="BB136" s="402"/>
      <c r="BC136" s="431"/>
      <c r="BD136" s="407"/>
      <c r="BE136" s="173" t="s">
        <v>213</v>
      </c>
      <c r="BF136" s="131" t="s">
        <v>184</v>
      </c>
      <c r="BG136" s="238"/>
      <c r="BH136" s="238" t="s">
        <v>161</v>
      </c>
      <c r="BI136" s="238"/>
      <c r="BJ136" s="238">
        <v>10</v>
      </c>
      <c r="BK136" s="240" t="s">
        <v>212</v>
      </c>
      <c r="BL136" s="238" t="s">
        <v>77</v>
      </c>
      <c r="BN136" s="399"/>
      <c r="BO136" s="402"/>
      <c r="BP136" s="431"/>
      <c r="BQ136" s="407"/>
      <c r="BR136" s="173" t="s">
        <v>213</v>
      </c>
      <c r="BS136" s="131" t="s">
        <v>184</v>
      </c>
      <c r="BT136" s="238"/>
      <c r="BU136" s="238" t="s">
        <v>161</v>
      </c>
      <c r="BV136" s="238"/>
      <c r="BW136" s="238">
        <v>10</v>
      </c>
      <c r="BX136" s="240" t="s">
        <v>212</v>
      </c>
      <c r="BY136" s="238" t="s">
        <v>77</v>
      </c>
      <c r="CA136" s="399"/>
      <c r="CB136" s="402"/>
      <c r="CC136" s="431"/>
      <c r="CD136" s="407"/>
      <c r="CE136" s="173" t="s">
        <v>213</v>
      </c>
      <c r="CF136" s="131" t="s">
        <v>184</v>
      </c>
      <c r="CG136" s="238"/>
      <c r="CH136" s="238" t="s">
        <v>161</v>
      </c>
      <c r="CI136" s="238"/>
      <c r="CJ136" s="238">
        <v>10</v>
      </c>
      <c r="CK136" s="238" t="s">
        <v>212</v>
      </c>
      <c r="CL136" s="238" t="s">
        <v>77</v>
      </c>
      <c r="CN136" s="399"/>
      <c r="CO136" s="402"/>
      <c r="CP136" s="431"/>
      <c r="CQ136" s="407"/>
      <c r="CR136" s="173" t="s">
        <v>213</v>
      </c>
      <c r="CS136" s="131" t="s">
        <v>184</v>
      </c>
      <c r="CT136" s="238"/>
      <c r="CU136" s="238" t="s">
        <v>161</v>
      </c>
      <c r="CV136" s="238"/>
      <c r="CW136" s="238">
        <v>10</v>
      </c>
      <c r="CX136" s="238" t="s">
        <v>212</v>
      </c>
      <c r="CY136" s="238" t="s">
        <v>77</v>
      </c>
      <c r="DA136" s="399"/>
      <c r="DB136" s="402"/>
      <c r="DC136" s="431"/>
      <c r="DD136" s="407"/>
      <c r="DE136" s="173" t="s">
        <v>213</v>
      </c>
      <c r="DF136" s="131" t="s">
        <v>184</v>
      </c>
      <c r="DG136" s="238"/>
      <c r="DH136" s="238" t="s">
        <v>161</v>
      </c>
      <c r="DI136" s="238"/>
      <c r="DJ136" s="238">
        <v>10</v>
      </c>
      <c r="DK136" s="240" t="s">
        <v>212</v>
      </c>
      <c r="DL136" s="238" t="s">
        <v>77</v>
      </c>
    </row>
    <row r="137" spans="1:116" ht="9.75" customHeight="1" x14ac:dyDescent="0.2">
      <c r="A137" s="399"/>
      <c r="B137" s="402"/>
      <c r="C137" s="431"/>
      <c r="D137" s="407"/>
      <c r="E137" s="214" t="s">
        <v>214</v>
      </c>
      <c r="F137" s="131" t="s">
        <v>184</v>
      </c>
      <c r="G137" s="238"/>
      <c r="H137" s="238" t="s">
        <v>161</v>
      </c>
      <c r="I137" s="238"/>
      <c r="J137" s="238">
        <v>20</v>
      </c>
      <c r="K137" s="240" t="s">
        <v>211</v>
      </c>
      <c r="L137" s="238" t="s">
        <v>77</v>
      </c>
      <c r="N137" s="399"/>
      <c r="O137" s="402"/>
      <c r="P137" s="431"/>
      <c r="Q137" s="407"/>
      <c r="R137" s="173" t="s">
        <v>214</v>
      </c>
      <c r="S137" s="131" t="s">
        <v>184</v>
      </c>
      <c r="T137" s="238"/>
      <c r="U137" s="238" t="s">
        <v>161</v>
      </c>
      <c r="V137" s="238"/>
      <c r="W137" s="238">
        <v>20</v>
      </c>
      <c r="X137" s="240" t="s">
        <v>212</v>
      </c>
      <c r="Y137" s="238" t="s">
        <v>77</v>
      </c>
      <c r="AA137" s="399"/>
      <c r="AB137" s="402"/>
      <c r="AC137" s="431"/>
      <c r="AD137" s="407"/>
      <c r="AE137" s="173" t="s">
        <v>214</v>
      </c>
      <c r="AF137" s="131" t="s">
        <v>184</v>
      </c>
      <c r="AG137" s="238"/>
      <c r="AH137" s="238" t="s">
        <v>161</v>
      </c>
      <c r="AI137" s="238"/>
      <c r="AJ137" s="238">
        <v>20</v>
      </c>
      <c r="AK137" s="240" t="s">
        <v>212</v>
      </c>
      <c r="AL137" s="238" t="s">
        <v>77</v>
      </c>
      <c r="AN137" s="399"/>
      <c r="AO137" s="402"/>
      <c r="AP137" s="431"/>
      <c r="AQ137" s="407"/>
      <c r="AR137" s="173" t="s">
        <v>214</v>
      </c>
      <c r="AS137" s="131" t="s">
        <v>184</v>
      </c>
      <c r="AT137" s="238"/>
      <c r="AU137" s="238" t="s">
        <v>161</v>
      </c>
      <c r="AV137" s="238"/>
      <c r="AW137" s="238">
        <v>20</v>
      </c>
      <c r="AX137" s="240" t="s">
        <v>212</v>
      </c>
      <c r="AY137" s="238" t="s">
        <v>77</v>
      </c>
      <c r="BA137" s="399"/>
      <c r="BB137" s="402"/>
      <c r="BC137" s="431"/>
      <c r="BD137" s="407"/>
      <c r="BE137" s="173" t="s">
        <v>214</v>
      </c>
      <c r="BF137" s="131" t="s">
        <v>184</v>
      </c>
      <c r="BG137" s="238"/>
      <c r="BH137" s="238" t="s">
        <v>161</v>
      </c>
      <c r="BI137" s="238"/>
      <c r="BJ137" s="238">
        <v>20</v>
      </c>
      <c r="BK137" s="240" t="s">
        <v>212</v>
      </c>
      <c r="BL137" s="238" t="s">
        <v>77</v>
      </c>
      <c r="BN137" s="399"/>
      <c r="BO137" s="402"/>
      <c r="BP137" s="431"/>
      <c r="BQ137" s="407"/>
      <c r="BR137" s="173" t="s">
        <v>214</v>
      </c>
      <c r="BS137" s="131" t="s">
        <v>184</v>
      </c>
      <c r="BT137" s="238"/>
      <c r="BU137" s="238" t="s">
        <v>161</v>
      </c>
      <c r="BV137" s="238"/>
      <c r="BW137" s="238">
        <v>20</v>
      </c>
      <c r="BX137" s="240" t="s">
        <v>212</v>
      </c>
      <c r="BY137" s="238" t="s">
        <v>77</v>
      </c>
      <c r="CA137" s="399"/>
      <c r="CB137" s="402"/>
      <c r="CC137" s="431"/>
      <c r="CD137" s="407"/>
      <c r="CE137" s="173" t="s">
        <v>214</v>
      </c>
      <c r="CF137" s="131" t="s">
        <v>184</v>
      </c>
      <c r="CG137" s="238"/>
      <c r="CH137" s="238" t="s">
        <v>161</v>
      </c>
      <c r="CI137" s="238"/>
      <c r="CJ137" s="238">
        <v>20</v>
      </c>
      <c r="CK137" s="238" t="s">
        <v>212</v>
      </c>
      <c r="CL137" s="238" t="s">
        <v>77</v>
      </c>
      <c r="CN137" s="399"/>
      <c r="CO137" s="402"/>
      <c r="CP137" s="431"/>
      <c r="CQ137" s="407"/>
      <c r="CR137" s="173" t="s">
        <v>214</v>
      </c>
      <c r="CS137" s="131" t="s">
        <v>184</v>
      </c>
      <c r="CT137" s="238"/>
      <c r="CU137" s="238" t="s">
        <v>161</v>
      </c>
      <c r="CV137" s="238"/>
      <c r="CW137" s="238">
        <v>20</v>
      </c>
      <c r="CX137" s="240" t="s">
        <v>212</v>
      </c>
      <c r="CY137" s="238" t="s">
        <v>77</v>
      </c>
      <c r="DA137" s="399"/>
      <c r="DB137" s="402"/>
      <c r="DC137" s="431"/>
      <c r="DD137" s="407"/>
      <c r="DE137" s="173" t="s">
        <v>214</v>
      </c>
      <c r="DF137" s="131" t="s">
        <v>184</v>
      </c>
      <c r="DG137" s="238"/>
      <c r="DH137" s="238" t="s">
        <v>161</v>
      </c>
      <c r="DI137" s="238"/>
      <c r="DJ137" s="238">
        <v>20</v>
      </c>
      <c r="DK137" s="240" t="s">
        <v>212</v>
      </c>
      <c r="DL137" s="238" t="s">
        <v>77</v>
      </c>
    </row>
    <row r="138" spans="1:116" ht="9.75" customHeight="1" x14ac:dyDescent="0.2">
      <c r="A138" s="399"/>
      <c r="B138" s="402"/>
      <c r="C138" s="431"/>
      <c r="D138" s="407"/>
      <c r="E138" s="214" t="s">
        <v>156</v>
      </c>
      <c r="F138" s="131" t="s">
        <v>184</v>
      </c>
      <c r="G138" s="238"/>
      <c r="H138" s="238" t="s">
        <v>161</v>
      </c>
      <c r="I138" s="238"/>
      <c r="J138" s="238">
        <v>3</v>
      </c>
      <c r="K138" s="240" t="s">
        <v>215</v>
      </c>
      <c r="L138" s="238" t="s">
        <v>77</v>
      </c>
      <c r="N138" s="399"/>
      <c r="O138" s="402"/>
      <c r="P138" s="431"/>
      <c r="Q138" s="407"/>
      <c r="R138" s="173" t="s">
        <v>156</v>
      </c>
      <c r="S138" s="131" t="s">
        <v>184</v>
      </c>
      <c r="T138" s="238"/>
      <c r="U138" s="238" t="s">
        <v>161</v>
      </c>
      <c r="V138" s="238"/>
      <c r="W138" s="238">
        <v>3</v>
      </c>
      <c r="X138" s="238">
        <v>50</v>
      </c>
      <c r="Y138" s="238" t="s">
        <v>77</v>
      </c>
      <c r="AA138" s="399"/>
      <c r="AB138" s="402"/>
      <c r="AC138" s="431"/>
      <c r="AD138" s="407"/>
      <c r="AE138" s="173" t="s">
        <v>156</v>
      </c>
      <c r="AF138" s="131" t="s">
        <v>184</v>
      </c>
      <c r="AG138" s="238"/>
      <c r="AH138" s="238" t="s">
        <v>161</v>
      </c>
      <c r="AI138" s="238"/>
      <c r="AJ138" s="238">
        <v>3</v>
      </c>
      <c r="AK138" s="238">
        <v>100</v>
      </c>
      <c r="AL138" s="238" t="s">
        <v>77</v>
      </c>
      <c r="AN138" s="399"/>
      <c r="AO138" s="402"/>
      <c r="AP138" s="431"/>
      <c r="AQ138" s="407"/>
      <c r="AR138" s="173" t="s">
        <v>156</v>
      </c>
      <c r="AS138" s="131" t="s">
        <v>184</v>
      </c>
      <c r="AT138" s="238"/>
      <c r="AU138" s="238" t="s">
        <v>161</v>
      </c>
      <c r="AV138" s="238"/>
      <c r="AW138" s="238">
        <v>3</v>
      </c>
      <c r="AX138" s="238">
        <v>50</v>
      </c>
      <c r="AY138" s="238" t="s">
        <v>77</v>
      </c>
      <c r="BA138" s="399"/>
      <c r="BB138" s="402"/>
      <c r="BC138" s="431"/>
      <c r="BD138" s="407"/>
      <c r="BE138" s="173" t="s">
        <v>156</v>
      </c>
      <c r="BF138" s="131" t="s">
        <v>184</v>
      </c>
      <c r="BG138" s="238"/>
      <c r="BH138" s="238" t="s">
        <v>161</v>
      </c>
      <c r="BI138" s="238"/>
      <c r="BJ138" s="238">
        <v>3</v>
      </c>
      <c r="BK138" s="238">
        <v>50</v>
      </c>
      <c r="BL138" s="238" t="s">
        <v>77</v>
      </c>
      <c r="BN138" s="399"/>
      <c r="BO138" s="402"/>
      <c r="BP138" s="431"/>
      <c r="BQ138" s="407"/>
      <c r="BR138" s="173" t="s">
        <v>156</v>
      </c>
      <c r="BS138" s="131" t="s">
        <v>184</v>
      </c>
      <c r="BT138" s="238"/>
      <c r="BU138" s="238" t="s">
        <v>161</v>
      </c>
      <c r="BV138" s="238"/>
      <c r="BW138" s="238">
        <v>3</v>
      </c>
      <c r="BX138" s="238">
        <v>50</v>
      </c>
      <c r="BY138" s="238" t="s">
        <v>77</v>
      </c>
      <c r="CA138" s="399"/>
      <c r="CB138" s="402"/>
      <c r="CC138" s="431"/>
      <c r="CD138" s="407"/>
      <c r="CE138" s="173" t="s">
        <v>156</v>
      </c>
      <c r="CF138" s="131" t="s">
        <v>184</v>
      </c>
      <c r="CG138" s="238"/>
      <c r="CH138" s="238" t="s">
        <v>161</v>
      </c>
      <c r="CI138" s="238"/>
      <c r="CJ138" s="238">
        <v>3</v>
      </c>
      <c r="CK138" s="238">
        <v>50</v>
      </c>
      <c r="CL138" s="238" t="s">
        <v>77</v>
      </c>
      <c r="CN138" s="399"/>
      <c r="CO138" s="402"/>
      <c r="CP138" s="431"/>
      <c r="CQ138" s="407"/>
      <c r="CR138" s="173" t="s">
        <v>156</v>
      </c>
      <c r="CS138" s="131" t="s">
        <v>184</v>
      </c>
      <c r="CT138" s="238"/>
      <c r="CU138" s="238" t="s">
        <v>161</v>
      </c>
      <c r="CV138" s="238"/>
      <c r="CW138" s="238">
        <v>3</v>
      </c>
      <c r="CX138" s="238">
        <v>50</v>
      </c>
      <c r="CY138" s="238" t="s">
        <v>77</v>
      </c>
      <c r="DA138" s="399"/>
      <c r="DB138" s="402"/>
      <c r="DC138" s="431"/>
      <c r="DD138" s="407"/>
      <c r="DE138" s="173" t="s">
        <v>156</v>
      </c>
      <c r="DF138" s="131" t="s">
        <v>184</v>
      </c>
      <c r="DG138" s="131"/>
      <c r="DH138" s="131" t="s">
        <v>161</v>
      </c>
      <c r="DI138" s="131"/>
      <c r="DJ138" s="131">
        <v>3</v>
      </c>
      <c r="DK138" s="131">
        <v>50</v>
      </c>
      <c r="DL138" s="131" t="s">
        <v>77</v>
      </c>
    </row>
    <row r="139" spans="1:116" ht="9.75" customHeight="1" x14ac:dyDescent="0.2">
      <c r="A139" s="399"/>
      <c r="B139" s="402"/>
      <c r="C139" s="431"/>
      <c r="D139" s="407"/>
      <c r="E139" s="214" t="s">
        <v>216</v>
      </c>
      <c r="F139" s="131" t="s">
        <v>184</v>
      </c>
      <c r="G139" s="238"/>
      <c r="H139" s="238" t="s">
        <v>161</v>
      </c>
      <c r="I139" s="238"/>
      <c r="J139" s="238">
        <v>20</v>
      </c>
      <c r="K139" s="240" t="s">
        <v>211</v>
      </c>
      <c r="L139" s="238" t="s">
        <v>77</v>
      </c>
      <c r="N139" s="399"/>
      <c r="O139" s="402"/>
      <c r="P139" s="431"/>
      <c r="Q139" s="407"/>
      <c r="R139" s="173" t="s">
        <v>216</v>
      </c>
      <c r="S139" s="131" t="s">
        <v>184</v>
      </c>
      <c r="T139" s="238"/>
      <c r="U139" s="238" t="s">
        <v>161</v>
      </c>
      <c r="V139" s="238"/>
      <c r="W139" s="238">
        <v>20</v>
      </c>
      <c r="X139" s="240" t="s">
        <v>212</v>
      </c>
      <c r="Y139" s="238" t="s">
        <v>77</v>
      </c>
      <c r="AA139" s="399"/>
      <c r="AB139" s="402"/>
      <c r="AC139" s="431"/>
      <c r="AD139" s="407"/>
      <c r="AE139" s="173" t="s">
        <v>216</v>
      </c>
      <c r="AF139" s="131" t="s">
        <v>184</v>
      </c>
      <c r="AG139" s="238"/>
      <c r="AH139" s="238" t="s">
        <v>161</v>
      </c>
      <c r="AI139" s="238"/>
      <c r="AJ139" s="238">
        <v>20</v>
      </c>
      <c r="AK139" s="240" t="s">
        <v>212</v>
      </c>
      <c r="AL139" s="238" t="s">
        <v>77</v>
      </c>
      <c r="AN139" s="399"/>
      <c r="AO139" s="402"/>
      <c r="AP139" s="431"/>
      <c r="AQ139" s="407"/>
      <c r="AR139" s="173" t="s">
        <v>216</v>
      </c>
      <c r="AS139" s="131" t="s">
        <v>184</v>
      </c>
      <c r="AT139" s="238"/>
      <c r="AU139" s="238" t="s">
        <v>161</v>
      </c>
      <c r="AV139" s="238"/>
      <c r="AW139" s="238">
        <v>20</v>
      </c>
      <c r="AX139" s="240" t="s">
        <v>212</v>
      </c>
      <c r="AY139" s="238" t="s">
        <v>77</v>
      </c>
      <c r="BA139" s="399"/>
      <c r="BB139" s="402"/>
      <c r="BC139" s="431"/>
      <c r="BD139" s="407"/>
      <c r="BE139" s="173" t="s">
        <v>216</v>
      </c>
      <c r="BF139" s="131" t="s">
        <v>184</v>
      </c>
      <c r="BG139" s="238"/>
      <c r="BH139" s="238" t="s">
        <v>161</v>
      </c>
      <c r="BI139" s="238"/>
      <c r="BJ139" s="238">
        <v>20</v>
      </c>
      <c r="BK139" s="240" t="s">
        <v>212</v>
      </c>
      <c r="BL139" s="238" t="s">
        <v>77</v>
      </c>
      <c r="BN139" s="399"/>
      <c r="BO139" s="402"/>
      <c r="BP139" s="431"/>
      <c r="BQ139" s="407"/>
      <c r="BR139" s="173" t="s">
        <v>216</v>
      </c>
      <c r="BS139" s="131" t="s">
        <v>184</v>
      </c>
      <c r="BT139" s="238"/>
      <c r="BU139" s="238" t="s">
        <v>161</v>
      </c>
      <c r="BV139" s="238"/>
      <c r="BW139" s="238">
        <v>20</v>
      </c>
      <c r="BX139" s="240" t="s">
        <v>212</v>
      </c>
      <c r="BY139" s="238" t="s">
        <v>77</v>
      </c>
      <c r="CA139" s="399"/>
      <c r="CB139" s="402"/>
      <c r="CC139" s="431"/>
      <c r="CD139" s="407"/>
      <c r="CE139" s="173" t="s">
        <v>216</v>
      </c>
      <c r="CF139" s="131" t="s">
        <v>184</v>
      </c>
      <c r="CG139" s="238"/>
      <c r="CH139" s="238" t="s">
        <v>161</v>
      </c>
      <c r="CI139" s="238"/>
      <c r="CJ139" s="238">
        <v>20</v>
      </c>
      <c r="CK139" s="238" t="s">
        <v>212</v>
      </c>
      <c r="CL139" s="238" t="s">
        <v>77</v>
      </c>
      <c r="CN139" s="399"/>
      <c r="CO139" s="402"/>
      <c r="CP139" s="431"/>
      <c r="CQ139" s="407"/>
      <c r="CR139" s="173" t="s">
        <v>216</v>
      </c>
      <c r="CS139" s="131" t="s">
        <v>184</v>
      </c>
      <c r="CT139" s="238"/>
      <c r="CU139" s="238" t="s">
        <v>161</v>
      </c>
      <c r="CV139" s="238"/>
      <c r="CW139" s="238">
        <v>20</v>
      </c>
      <c r="CX139" s="240" t="s">
        <v>212</v>
      </c>
      <c r="CY139" s="238" t="s">
        <v>77</v>
      </c>
      <c r="DA139" s="399"/>
      <c r="DB139" s="402"/>
      <c r="DC139" s="431"/>
      <c r="DD139" s="407"/>
      <c r="DE139" s="173" t="s">
        <v>216</v>
      </c>
      <c r="DF139" s="131" t="s">
        <v>184</v>
      </c>
      <c r="DG139" s="131"/>
      <c r="DH139" s="131" t="s">
        <v>161</v>
      </c>
      <c r="DI139" s="131"/>
      <c r="DJ139" s="131">
        <v>20</v>
      </c>
      <c r="DK139" s="129" t="s">
        <v>212</v>
      </c>
      <c r="DL139" s="131" t="s">
        <v>77</v>
      </c>
    </row>
    <row r="140" spans="1:116" ht="11.25" customHeight="1" x14ac:dyDescent="0.2">
      <c r="A140" s="399"/>
      <c r="B140" s="402"/>
      <c r="C140" s="431"/>
      <c r="D140" s="407"/>
      <c r="E140" s="214" t="s">
        <v>157</v>
      </c>
      <c r="F140" s="131" t="s">
        <v>184</v>
      </c>
      <c r="G140" s="238"/>
      <c r="H140" s="238" t="s">
        <v>161</v>
      </c>
      <c r="I140" s="238"/>
      <c r="J140" s="238">
        <v>3</v>
      </c>
      <c r="K140" s="238">
        <v>300</v>
      </c>
      <c r="L140" s="238" t="s">
        <v>77</v>
      </c>
      <c r="N140" s="399"/>
      <c r="O140" s="402"/>
      <c r="P140" s="431"/>
      <c r="Q140" s="407"/>
      <c r="R140" s="173" t="s">
        <v>157</v>
      </c>
      <c r="S140" s="131" t="s">
        <v>184</v>
      </c>
      <c r="T140" s="238"/>
      <c r="U140" s="238" t="s">
        <v>161</v>
      </c>
      <c r="V140" s="238"/>
      <c r="W140" s="238">
        <v>3</v>
      </c>
      <c r="X140" s="238">
        <v>300</v>
      </c>
      <c r="Y140" s="238" t="s">
        <v>77</v>
      </c>
      <c r="AA140" s="399"/>
      <c r="AB140" s="402"/>
      <c r="AC140" s="431"/>
      <c r="AD140" s="407"/>
      <c r="AE140" s="173" t="s">
        <v>157</v>
      </c>
      <c r="AF140" s="131" t="s">
        <v>184</v>
      </c>
      <c r="AG140" s="238"/>
      <c r="AH140" s="238" t="s">
        <v>161</v>
      </c>
      <c r="AI140" s="238"/>
      <c r="AJ140" s="238">
        <v>3</v>
      </c>
      <c r="AK140" s="238">
        <v>300</v>
      </c>
      <c r="AL140" s="238" t="s">
        <v>77</v>
      </c>
      <c r="AN140" s="399"/>
      <c r="AO140" s="402"/>
      <c r="AP140" s="431"/>
      <c r="AQ140" s="407"/>
      <c r="AR140" s="173" t="s">
        <v>157</v>
      </c>
      <c r="AS140" s="131" t="s">
        <v>184</v>
      </c>
      <c r="AT140" s="238"/>
      <c r="AU140" s="238" t="s">
        <v>161</v>
      </c>
      <c r="AV140" s="238"/>
      <c r="AW140" s="238">
        <v>3</v>
      </c>
      <c r="AX140" s="238">
        <v>300</v>
      </c>
      <c r="AY140" s="238" t="s">
        <v>77</v>
      </c>
      <c r="BA140" s="399"/>
      <c r="BB140" s="402"/>
      <c r="BC140" s="431"/>
      <c r="BD140" s="407"/>
      <c r="BE140" s="173" t="s">
        <v>157</v>
      </c>
      <c r="BF140" s="131" t="s">
        <v>184</v>
      </c>
      <c r="BG140" s="238"/>
      <c r="BH140" s="238" t="s">
        <v>161</v>
      </c>
      <c r="BI140" s="238"/>
      <c r="BJ140" s="238">
        <v>3</v>
      </c>
      <c r="BK140" s="238">
        <v>300</v>
      </c>
      <c r="BL140" s="238" t="s">
        <v>77</v>
      </c>
      <c r="BN140" s="399"/>
      <c r="BO140" s="402"/>
      <c r="BP140" s="431"/>
      <c r="BQ140" s="407"/>
      <c r="BR140" s="173" t="s">
        <v>157</v>
      </c>
      <c r="BS140" s="131" t="s">
        <v>184</v>
      </c>
      <c r="BT140" s="238"/>
      <c r="BU140" s="238" t="s">
        <v>161</v>
      </c>
      <c r="BV140" s="238"/>
      <c r="BW140" s="238">
        <v>3</v>
      </c>
      <c r="BX140" s="238">
        <v>300</v>
      </c>
      <c r="BY140" s="238" t="s">
        <v>77</v>
      </c>
      <c r="CA140" s="399"/>
      <c r="CB140" s="402"/>
      <c r="CC140" s="431"/>
      <c r="CD140" s="407"/>
      <c r="CE140" s="173" t="s">
        <v>157</v>
      </c>
      <c r="CF140" s="131" t="s">
        <v>184</v>
      </c>
      <c r="CG140" s="238"/>
      <c r="CH140" s="238" t="s">
        <v>161</v>
      </c>
      <c r="CI140" s="238"/>
      <c r="CJ140" s="238">
        <v>3</v>
      </c>
      <c r="CK140" s="238">
        <v>300</v>
      </c>
      <c r="CL140" s="238" t="s">
        <v>77</v>
      </c>
      <c r="CN140" s="399"/>
      <c r="CO140" s="402"/>
      <c r="CP140" s="431"/>
      <c r="CQ140" s="407"/>
      <c r="CR140" s="173" t="s">
        <v>157</v>
      </c>
      <c r="CS140" s="131" t="s">
        <v>184</v>
      </c>
      <c r="CT140" s="238"/>
      <c r="CU140" s="238" t="s">
        <v>161</v>
      </c>
      <c r="CV140" s="238"/>
      <c r="CW140" s="238">
        <v>3</v>
      </c>
      <c r="CX140" s="238">
        <v>300</v>
      </c>
      <c r="CY140" s="238" t="s">
        <v>77</v>
      </c>
      <c r="DA140" s="399"/>
      <c r="DB140" s="402"/>
      <c r="DC140" s="431"/>
      <c r="DD140" s="407"/>
      <c r="DE140" s="173" t="s">
        <v>157</v>
      </c>
      <c r="DF140" s="131" t="s">
        <v>184</v>
      </c>
      <c r="DG140" s="131"/>
      <c r="DH140" s="131" t="s">
        <v>161</v>
      </c>
      <c r="DI140" s="131"/>
      <c r="DJ140" s="131">
        <v>3</v>
      </c>
      <c r="DK140" s="131">
        <v>300</v>
      </c>
      <c r="DL140" s="131" t="s">
        <v>77</v>
      </c>
    </row>
    <row r="141" spans="1:116" ht="9.75" customHeight="1" x14ac:dyDescent="0.2">
      <c r="A141" s="399"/>
      <c r="B141" s="402"/>
      <c r="C141" s="431"/>
      <c r="D141" s="407"/>
      <c r="E141" s="214" t="s">
        <v>217</v>
      </c>
      <c r="F141" s="131" t="s">
        <v>184</v>
      </c>
      <c r="G141" s="238"/>
      <c r="H141" s="238" t="s">
        <v>161</v>
      </c>
      <c r="I141" s="238"/>
      <c r="J141" s="238">
        <v>3</v>
      </c>
      <c r="K141" s="238" t="s">
        <v>218</v>
      </c>
      <c r="L141" s="238" t="s">
        <v>77</v>
      </c>
      <c r="N141" s="399"/>
      <c r="O141" s="402"/>
      <c r="P141" s="431"/>
      <c r="Q141" s="407"/>
      <c r="R141" s="173" t="s">
        <v>217</v>
      </c>
      <c r="S141" s="131" t="s">
        <v>184</v>
      </c>
      <c r="T141" s="238"/>
      <c r="U141" s="238" t="s">
        <v>161</v>
      </c>
      <c r="V141" s="238"/>
      <c r="W141" s="238">
        <v>3</v>
      </c>
      <c r="X141" s="238">
        <v>500</v>
      </c>
      <c r="Y141" s="238" t="s">
        <v>77</v>
      </c>
      <c r="AA141" s="399"/>
      <c r="AB141" s="402"/>
      <c r="AC141" s="431"/>
      <c r="AD141" s="407"/>
      <c r="AE141" s="173" t="s">
        <v>217</v>
      </c>
      <c r="AF141" s="131" t="s">
        <v>184</v>
      </c>
      <c r="AG141" s="238"/>
      <c r="AH141" s="238" t="s">
        <v>161</v>
      </c>
      <c r="AI141" s="238"/>
      <c r="AJ141" s="238">
        <v>3</v>
      </c>
      <c r="AK141" s="238">
        <v>1000</v>
      </c>
      <c r="AL141" s="238" t="s">
        <v>77</v>
      </c>
      <c r="AN141" s="399"/>
      <c r="AO141" s="402"/>
      <c r="AP141" s="431"/>
      <c r="AQ141" s="407"/>
      <c r="AR141" s="173" t="s">
        <v>217</v>
      </c>
      <c r="AS141" s="131" t="s">
        <v>184</v>
      </c>
      <c r="AT141" s="238"/>
      <c r="AU141" s="238" t="s">
        <v>161</v>
      </c>
      <c r="AV141" s="238"/>
      <c r="AW141" s="238">
        <v>3</v>
      </c>
      <c r="AX141" s="238">
        <v>500</v>
      </c>
      <c r="AY141" s="238" t="s">
        <v>77</v>
      </c>
      <c r="BA141" s="399"/>
      <c r="BB141" s="402"/>
      <c r="BC141" s="431"/>
      <c r="BD141" s="407"/>
      <c r="BE141" s="173" t="s">
        <v>217</v>
      </c>
      <c r="BF141" s="131" t="s">
        <v>184</v>
      </c>
      <c r="BG141" s="238"/>
      <c r="BH141" s="238" t="s">
        <v>161</v>
      </c>
      <c r="BI141" s="238"/>
      <c r="BJ141" s="238">
        <v>3</v>
      </c>
      <c r="BK141" s="238">
        <v>500</v>
      </c>
      <c r="BL141" s="238" t="s">
        <v>77</v>
      </c>
      <c r="BN141" s="399"/>
      <c r="BO141" s="402"/>
      <c r="BP141" s="431"/>
      <c r="BQ141" s="407"/>
      <c r="BR141" s="173" t="s">
        <v>217</v>
      </c>
      <c r="BS141" s="131" t="s">
        <v>184</v>
      </c>
      <c r="BT141" s="238"/>
      <c r="BU141" s="238" t="s">
        <v>161</v>
      </c>
      <c r="BV141" s="238"/>
      <c r="BW141" s="238">
        <v>3</v>
      </c>
      <c r="BX141" s="238">
        <v>500</v>
      </c>
      <c r="BY141" s="238" t="s">
        <v>77</v>
      </c>
      <c r="CA141" s="399"/>
      <c r="CB141" s="402"/>
      <c r="CC141" s="431"/>
      <c r="CD141" s="407"/>
      <c r="CE141" s="173" t="s">
        <v>217</v>
      </c>
      <c r="CF141" s="131" t="s">
        <v>184</v>
      </c>
      <c r="CG141" s="238"/>
      <c r="CH141" s="238" t="s">
        <v>161</v>
      </c>
      <c r="CI141" s="238"/>
      <c r="CJ141" s="238">
        <v>3</v>
      </c>
      <c r="CK141" s="238">
        <v>500</v>
      </c>
      <c r="CL141" s="238" t="s">
        <v>77</v>
      </c>
      <c r="CN141" s="399"/>
      <c r="CO141" s="402"/>
      <c r="CP141" s="431"/>
      <c r="CQ141" s="407"/>
      <c r="CR141" s="173" t="s">
        <v>217</v>
      </c>
      <c r="CS141" s="131" t="s">
        <v>184</v>
      </c>
      <c r="CT141" s="238"/>
      <c r="CU141" s="238" t="s">
        <v>161</v>
      </c>
      <c r="CV141" s="238"/>
      <c r="CW141" s="238">
        <v>3</v>
      </c>
      <c r="CX141" s="238">
        <v>500</v>
      </c>
      <c r="CY141" s="238" t="s">
        <v>77</v>
      </c>
      <c r="DA141" s="399"/>
      <c r="DB141" s="402"/>
      <c r="DC141" s="431"/>
      <c r="DD141" s="407"/>
      <c r="DE141" s="173" t="s">
        <v>217</v>
      </c>
      <c r="DF141" s="131" t="s">
        <v>184</v>
      </c>
      <c r="DG141" s="131"/>
      <c r="DH141" s="131" t="s">
        <v>161</v>
      </c>
      <c r="DI141" s="131"/>
      <c r="DJ141" s="131">
        <v>3</v>
      </c>
      <c r="DK141" s="131">
        <v>500</v>
      </c>
      <c r="DL141" s="131" t="s">
        <v>77</v>
      </c>
    </row>
    <row r="142" spans="1:116" ht="9.75" customHeight="1" x14ac:dyDescent="0.2">
      <c r="A142" s="400"/>
      <c r="B142" s="403"/>
      <c r="C142" s="432"/>
      <c r="D142" s="408"/>
      <c r="E142" s="220"/>
      <c r="F142" s="136"/>
      <c r="G142" s="239"/>
      <c r="H142" s="239"/>
      <c r="I142" s="239"/>
      <c r="J142" s="239"/>
      <c r="K142" s="241"/>
      <c r="L142" s="239"/>
      <c r="N142" s="400"/>
      <c r="O142" s="403"/>
      <c r="P142" s="432"/>
      <c r="Q142" s="408"/>
      <c r="R142" s="132"/>
      <c r="S142" s="136"/>
      <c r="T142" s="239"/>
      <c r="U142" s="239"/>
      <c r="V142" s="239"/>
      <c r="W142" s="239"/>
      <c r="X142" s="241"/>
      <c r="Y142" s="239"/>
      <c r="AA142" s="400"/>
      <c r="AB142" s="403"/>
      <c r="AC142" s="432"/>
      <c r="AD142" s="408"/>
      <c r="AE142" s="132"/>
      <c r="AF142" s="136"/>
      <c r="AG142" s="239"/>
      <c r="AH142" s="239"/>
      <c r="AI142" s="239"/>
      <c r="AJ142" s="239"/>
      <c r="AK142" s="241"/>
      <c r="AL142" s="239"/>
      <c r="AN142" s="400"/>
      <c r="AO142" s="403"/>
      <c r="AP142" s="432"/>
      <c r="AQ142" s="408"/>
      <c r="AR142" s="132"/>
      <c r="AS142" s="136"/>
      <c r="AT142" s="239"/>
      <c r="AU142" s="239"/>
      <c r="AV142" s="239"/>
      <c r="AW142" s="239"/>
      <c r="AX142" s="241"/>
      <c r="AY142" s="239"/>
      <c r="BA142" s="400"/>
      <c r="BB142" s="403"/>
      <c r="BC142" s="432"/>
      <c r="BD142" s="408"/>
      <c r="BE142" s="132"/>
      <c r="BF142" s="136"/>
      <c r="BG142" s="239"/>
      <c r="BH142" s="239"/>
      <c r="BI142" s="239"/>
      <c r="BJ142" s="239"/>
      <c r="BK142" s="241"/>
      <c r="BL142" s="239"/>
      <c r="BN142" s="400"/>
      <c r="BO142" s="403"/>
      <c r="BP142" s="432"/>
      <c r="BQ142" s="408"/>
      <c r="BR142" s="132"/>
      <c r="BS142" s="136"/>
      <c r="BT142" s="239"/>
      <c r="BU142" s="239"/>
      <c r="BV142" s="239"/>
      <c r="BW142" s="239"/>
      <c r="BX142" s="241"/>
      <c r="BY142" s="239"/>
      <c r="CA142" s="400"/>
      <c r="CB142" s="403"/>
      <c r="CC142" s="432"/>
      <c r="CD142" s="408"/>
      <c r="CE142" s="132"/>
      <c r="CF142" s="136"/>
      <c r="CG142" s="239"/>
      <c r="CH142" s="239"/>
      <c r="CI142" s="239"/>
      <c r="CJ142" s="239"/>
      <c r="CK142" s="241"/>
      <c r="CL142" s="239"/>
      <c r="CN142" s="400"/>
      <c r="CO142" s="403"/>
      <c r="CP142" s="432"/>
      <c r="CQ142" s="408"/>
      <c r="CR142" s="132"/>
      <c r="CS142" s="136"/>
      <c r="CT142" s="239"/>
      <c r="CU142" s="239"/>
      <c r="CV142" s="239"/>
      <c r="CW142" s="239"/>
      <c r="CX142" s="241"/>
      <c r="CY142" s="239"/>
      <c r="DA142" s="400"/>
      <c r="DB142" s="403"/>
      <c r="DC142" s="432"/>
      <c r="DD142" s="408"/>
      <c r="DE142" s="132"/>
      <c r="DF142" s="136"/>
      <c r="DG142" s="136"/>
      <c r="DH142" s="136"/>
      <c r="DI142" s="136"/>
      <c r="DJ142" s="136"/>
      <c r="DL142" s="136"/>
    </row>
    <row r="143" spans="1:116" ht="9.75" customHeight="1" x14ac:dyDescent="0.2">
      <c r="A143" s="357" t="s">
        <v>51</v>
      </c>
      <c r="B143" s="401" t="s">
        <v>52</v>
      </c>
      <c r="C143" s="433"/>
      <c r="D143" s="406"/>
      <c r="E143" s="225"/>
      <c r="F143" s="138"/>
      <c r="G143" s="246"/>
      <c r="H143" s="246"/>
      <c r="I143" s="246"/>
      <c r="J143" s="246"/>
      <c r="K143" s="246"/>
      <c r="L143" s="246"/>
      <c r="N143" s="357" t="s">
        <v>51</v>
      </c>
      <c r="O143" s="401" t="s">
        <v>52</v>
      </c>
      <c r="P143" s="433"/>
      <c r="Q143" s="406"/>
      <c r="R143" s="187"/>
      <c r="S143" s="138"/>
      <c r="T143" s="246"/>
      <c r="U143" s="246"/>
      <c r="V143" s="246"/>
      <c r="W143" s="246"/>
      <c r="X143" s="246"/>
      <c r="Y143" s="246"/>
      <c r="AA143" s="357" t="s">
        <v>51</v>
      </c>
      <c r="AB143" s="401" t="s">
        <v>52</v>
      </c>
      <c r="AC143" s="433"/>
      <c r="AD143" s="406"/>
      <c r="AE143" s="187"/>
      <c r="AF143" s="138"/>
      <c r="AG143" s="246"/>
      <c r="AH143" s="246"/>
      <c r="AI143" s="246"/>
      <c r="AJ143" s="246"/>
      <c r="AK143" s="246"/>
      <c r="AL143" s="246"/>
      <c r="AN143" s="357" t="s">
        <v>51</v>
      </c>
      <c r="AO143" s="401" t="s">
        <v>52</v>
      </c>
      <c r="AP143" s="433"/>
      <c r="AQ143" s="406"/>
      <c r="AR143" s="187"/>
      <c r="AS143" s="138"/>
      <c r="AT143" s="246"/>
      <c r="AU143" s="246"/>
      <c r="AV143" s="246"/>
      <c r="AW143" s="246"/>
      <c r="AX143" s="246"/>
      <c r="AY143" s="246"/>
      <c r="BA143" s="357" t="s">
        <v>51</v>
      </c>
      <c r="BB143" s="401" t="s">
        <v>52</v>
      </c>
      <c r="BC143" s="433"/>
      <c r="BD143" s="406"/>
      <c r="BE143" s="187"/>
      <c r="BF143" s="138"/>
      <c r="BG143" s="246"/>
      <c r="BH143" s="246"/>
      <c r="BI143" s="246"/>
      <c r="BJ143" s="246"/>
      <c r="BK143" s="246"/>
      <c r="BL143" s="246"/>
      <c r="BN143" s="357" t="s">
        <v>51</v>
      </c>
      <c r="BO143" s="401" t="s">
        <v>52</v>
      </c>
      <c r="BP143" s="433"/>
      <c r="BQ143" s="406"/>
      <c r="BR143" s="187"/>
      <c r="BS143" s="138"/>
      <c r="BT143" s="246"/>
      <c r="BU143" s="246"/>
      <c r="BV143" s="246"/>
      <c r="BW143" s="246"/>
      <c r="BX143" s="246"/>
      <c r="BY143" s="246"/>
      <c r="CA143" s="357" t="s">
        <v>51</v>
      </c>
      <c r="CB143" s="401" t="s">
        <v>52</v>
      </c>
      <c r="CC143" s="433"/>
      <c r="CD143" s="406"/>
      <c r="CE143" s="187"/>
      <c r="CF143" s="138"/>
      <c r="CG143" s="246"/>
      <c r="CH143" s="246"/>
      <c r="CI143" s="246"/>
      <c r="CJ143" s="246"/>
      <c r="CK143" s="246"/>
      <c r="CL143" s="246"/>
      <c r="CN143" s="357" t="s">
        <v>51</v>
      </c>
      <c r="CO143" s="401" t="s">
        <v>52</v>
      </c>
      <c r="CP143" s="433"/>
      <c r="CQ143" s="406"/>
      <c r="CR143" s="187"/>
      <c r="CS143" s="138"/>
      <c r="CT143" s="246"/>
      <c r="CU143" s="246"/>
      <c r="CV143" s="246"/>
      <c r="CW143" s="246"/>
      <c r="CX143" s="246"/>
      <c r="CY143" s="246"/>
      <c r="DA143" s="357" t="s">
        <v>51</v>
      </c>
      <c r="DB143" s="401" t="s">
        <v>52</v>
      </c>
      <c r="DC143" s="433"/>
      <c r="DD143" s="406"/>
      <c r="DE143" s="187"/>
      <c r="DF143" s="138"/>
      <c r="DG143" s="138"/>
      <c r="DH143" s="138"/>
      <c r="DI143" s="138"/>
      <c r="DJ143" s="138"/>
      <c r="DK143" s="138"/>
      <c r="DL143" s="138"/>
    </row>
    <row r="144" spans="1:116" ht="9.75" customHeight="1" x14ac:dyDescent="0.2">
      <c r="A144" s="399"/>
      <c r="B144" s="402"/>
      <c r="C144" s="431"/>
      <c r="D144" s="407"/>
      <c r="E144" s="226"/>
      <c r="F144" s="134"/>
      <c r="G144" s="247"/>
      <c r="H144" s="247"/>
      <c r="I144" s="247"/>
      <c r="J144" s="247"/>
      <c r="K144" s="247"/>
      <c r="L144" s="247"/>
      <c r="N144" s="399"/>
      <c r="O144" s="402"/>
      <c r="P144" s="431"/>
      <c r="Q144" s="407"/>
      <c r="R144" s="188"/>
      <c r="S144" s="134"/>
      <c r="T144" s="247"/>
      <c r="U144" s="247"/>
      <c r="V144" s="247"/>
      <c r="W144" s="247"/>
      <c r="X144" s="247"/>
      <c r="Y144" s="247"/>
      <c r="AA144" s="399"/>
      <c r="AB144" s="402"/>
      <c r="AC144" s="431"/>
      <c r="AD144" s="407"/>
      <c r="AE144" s="188"/>
      <c r="AF144" s="134"/>
      <c r="AG144" s="247"/>
      <c r="AH144" s="247"/>
      <c r="AI144" s="247"/>
      <c r="AJ144" s="247"/>
      <c r="AK144" s="247"/>
      <c r="AL144" s="247"/>
      <c r="AN144" s="399"/>
      <c r="AO144" s="402"/>
      <c r="AP144" s="431"/>
      <c r="AQ144" s="407"/>
      <c r="AR144" s="188"/>
      <c r="AS144" s="134"/>
      <c r="AT144" s="247"/>
      <c r="AU144" s="247"/>
      <c r="AV144" s="247"/>
      <c r="AW144" s="247"/>
      <c r="AX144" s="247"/>
      <c r="AY144" s="247"/>
      <c r="BA144" s="399"/>
      <c r="BB144" s="402"/>
      <c r="BC144" s="431"/>
      <c r="BD144" s="407"/>
      <c r="BE144" s="188"/>
      <c r="BF144" s="134"/>
      <c r="BG144" s="247"/>
      <c r="BH144" s="247"/>
      <c r="BI144" s="247"/>
      <c r="BJ144" s="247"/>
      <c r="BK144" s="247"/>
      <c r="BL144" s="247"/>
      <c r="BN144" s="399"/>
      <c r="BO144" s="402"/>
      <c r="BP144" s="431"/>
      <c r="BQ144" s="407"/>
      <c r="BR144" s="188"/>
      <c r="BS144" s="134"/>
      <c r="BT144" s="247"/>
      <c r="BU144" s="247"/>
      <c r="BV144" s="247"/>
      <c r="BW144" s="247"/>
      <c r="BX144" s="247"/>
      <c r="BY144" s="247"/>
      <c r="CA144" s="399"/>
      <c r="CB144" s="402"/>
      <c r="CC144" s="431"/>
      <c r="CD144" s="407"/>
      <c r="CE144" s="188"/>
      <c r="CF144" s="134"/>
      <c r="CG144" s="247"/>
      <c r="CH144" s="247"/>
      <c r="CI144" s="247"/>
      <c r="CJ144" s="247"/>
      <c r="CK144" s="247"/>
      <c r="CL144" s="247"/>
      <c r="CN144" s="399"/>
      <c r="CO144" s="402"/>
      <c r="CP144" s="431"/>
      <c r="CQ144" s="407"/>
      <c r="CR144" s="188"/>
      <c r="CS144" s="134"/>
      <c r="CT144" s="247"/>
      <c r="CU144" s="247"/>
      <c r="CV144" s="247"/>
      <c r="CW144" s="247"/>
      <c r="CX144" s="247"/>
      <c r="CY144" s="247"/>
      <c r="DA144" s="399"/>
      <c r="DB144" s="402"/>
      <c r="DC144" s="431"/>
      <c r="DD144" s="407"/>
      <c r="DE144" s="188"/>
      <c r="DF144" s="134"/>
      <c r="DG144" s="134"/>
      <c r="DH144" s="134"/>
      <c r="DI144" s="134"/>
      <c r="DJ144" s="134"/>
      <c r="DK144" s="134"/>
      <c r="DL144" s="134"/>
    </row>
    <row r="145" spans="1:116" ht="9.75" customHeight="1" x14ac:dyDescent="0.2">
      <c r="A145" s="399"/>
      <c r="B145" s="402"/>
      <c r="C145" s="431"/>
      <c r="D145" s="407"/>
      <c r="E145" s="227"/>
      <c r="F145" s="128"/>
      <c r="G145" s="248"/>
      <c r="H145" s="248"/>
      <c r="I145" s="248"/>
      <c r="J145" s="248"/>
      <c r="K145" s="248"/>
      <c r="L145" s="248"/>
      <c r="N145" s="399"/>
      <c r="O145" s="402"/>
      <c r="P145" s="431"/>
      <c r="Q145" s="407"/>
      <c r="R145" s="189"/>
      <c r="S145" s="128"/>
      <c r="T145" s="248"/>
      <c r="U145" s="248"/>
      <c r="V145" s="248"/>
      <c r="W145" s="248"/>
      <c r="X145" s="248"/>
      <c r="Y145" s="248"/>
      <c r="AA145" s="399"/>
      <c r="AB145" s="402"/>
      <c r="AC145" s="431"/>
      <c r="AD145" s="407"/>
      <c r="AE145" s="189"/>
      <c r="AF145" s="128"/>
      <c r="AG145" s="248"/>
      <c r="AH145" s="248"/>
      <c r="AI145" s="248"/>
      <c r="AJ145" s="248"/>
      <c r="AK145" s="248"/>
      <c r="AL145" s="248"/>
      <c r="AN145" s="399"/>
      <c r="AO145" s="402"/>
      <c r="AP145" s="431"/>
      <c r="AQ145" s="407"/>
      <c r="AR145" s="189"/>
      <c r="AS145" s="128"/>
      <c r="AT145" s="248"/>
      <c r="AU145" s="248"/>
      <c r="AV145" s="248"/>
      <c r="AW145" s="248"/>
      <c r="AX145" s="248"/>
      <c r="AY145" s="248"/>
      <c r="BA145" s="399"/>
      <c r="BB145" s="402"/>
      <c r="BC145" s="431"/>
      <c r="BD145" s="407"/>
      <c r="BE145" s="189"/>
      <c r="BF145" s="128"/>
      <c r="BG145" s="248"/>
      <c r="BH145" s="248"/>
      <c r="BI145" s="248"/>
      <c r="BJ145" s="248"/>
      <c r="BK145" s="248"/>
      <c r="BL145" s="248"/>
      <c r="BN145" s="399"/>
      <c r="BO145" s="402"/>
      <c r="BP145" s="431"/>
      <c r="BQ145" s="407"/>
      <c r="BR145" s="189"/>
      <c r="BS145" s="128"/>
      <c r="BT145" s="248"/>
      <c r="BU145" s="248"/>
      <c r="BV145" s="248"/>
      <c r="BW145" s="248"/>
      <c r="BX145" s="248"/>
      <c r="BY145" s="248"/>
      <c r="CA145" s="399"/>
      <c r="CB145" s="402"/>
      <c r="CC145" s="431"/>
      <c r="CD145" s="407"/>
      <c r="CE145" s="189"/>
      <c r="CF145" s="128"/>
      <c r="CG145" s="248"/>
      <c r="CH145" s="248"/>
      <c r="CI145" s="248"/>
      <c r="CJ145" s="248"/>
      <c r="CK145" s="248"/>
      <c r="CL145" s="248"/>
      <c r="CN145" s="399"/>
      <c r="CO145" s="402"/>
      <c r="CP145" s="431"/>
      <c r="CQ145" s="407"/>
      <c r="CR145" s="189"/>
      <c r="CS145" s="128"/>
      <c r="CT145" s="248"/>
      <c r="CU145" s="248"/>
      <c r="CV145" s="248"/>
      <c r="CW145" s="248"/>
      <c r="CX145" s="248"/>
      <c r="CY145" s="248"/>
      <c r="DA145" s="399"/>
      <c r="DB145" s="402"/>
      <c r="DC145" s="431"/>
      <c r="DD145" s="407"/>
      <c r="DE145" s="189"/>
      <c r="DF145" s="128"/>
      <c r="DG145" s="128"/>
      <c r="DH145" s="128"/>
      <c r="DI145" s="128"/>
      <c r="DJ145" s="128"/>
      <c r="DK145" s="128"/>
      <c r="DL145" s="128"/>
    </row>
    <row r="146" spans="1:116" ht="9.75" customHeight="1" x14ac:dyDescent="0.2">
      <c r="A146" s="399"/>
      <c r="B146" s="402"/>
      <c r="C146" s="431"/>
      <c r="D146" s="407"/>
      <c r="E146" s="227"/>
      <c r="F146" s="128"/>
      <c r="G146" s="248"/>
      <c r="H146" s="248"/>
      <c r="I146" s="248"/>
      <c r="J146" s="248"/>
      <c r="K146" s="248"/>
      <c r="L146" s="248"/>
      <c r="N146" s="399"/>
      <c r="O146" s="402"/>
      <c r="P146" s="431"/>
      <c r="Q146" s="407"/>
      <c r="R146" s="189"/>
      <c r="S146" s="128"/>
      <c r="T146" s="248"/>
      <c r="U146" s="248"/>
      <c r="V146" s="248"/>
      <c r="W146" s="248"/>
      <c r="X146" s="248"/>
      <c r="Y146" s="248"/>
      <c r="AA146" s="399"/>
      <c r="AB146" s="402"/>
      <c r="AC146" s="431"/>
      <c r="AD146" s="407"/>
      <c r="AE146" s="189"/>
      <c r="AF146" s="128"/>
      <c r="AG146" s="248"/>
      <c r="AH146" s="248"/>
      <c r="AI146" s="248"/>
      <c r="AJ146" s="248"/>
      <c r="AK146" s="248"/>
      <c r="AL146" s="248"/>
      <c r="AN146" s="399"/>
      <c r="AO146" s="402"/>
      <c r="AP146" s="431"/>
      <c r="AQ146" s="407"/>
      <c r="AR146" s="189"/>
      <c r="AS146" s="128"/>
      <c r="AT146" s="248"/>
      <c r="AU146" s="248"/>
      <c r="AV146" s="248"/>
      <c r="AW146" s="248"/>
      <c r="AX146" s="248"/>
      <c r="AY146" s="248"/>
      <c r="BA146" s="399"/>
      <c r="BB146" s="402"/>
      <c r="BC146" s="431"/>
      <c r="BD146" s="407"/>
      <c r="BE146" s="189"/>
      <c r="BF146" s="128"/>
      <c r="BG146" s="248"/>
      <c r="BH146" s="248"/>
      <c r="BI146" s="248"/>
      <c r="BJ146" s="248"/>
      <c r="BK146" s="248"/>
      <c r="BL146" s="248"/>
      <c r="BN146" s="399"/>
      <c r="BO146" s="402"/>
      <c r="BP146" s="431"/>
      <c r="BQ146" s="407"/>
      <c r="BR146" s="189"/>
      <c r="BS146" s="128"/>
      <c r="BT146" s="248"/>
      <c r="BU146" s="248"/>
      <c r="BV146" s="248"/>
      <c r="BW146" s="248"/>
      <c r="BX146" s="248"/>
      <c r="BY146" s="248"/>
      <c r="CA146" s="399"/>
      <c r="CB146" s="402"/>
      <c r="CC146" s="431"/>
      <c r="CD146" s="407"/>
      <c r="CE146" s="189"/>
      <c r="CF146" s="128"/>
      <c r="CG146" s="248"/>
      <c r="CH146" s="248"/>
      <c r="CI146" s="248"/>
      <c r="CJ146" s="248"/>
      <c r="CK146" s="248"/>
      <c r="CL146" s="248"/>
      <c r="CN146" s="399"/>
      <c r="CO146" s="402"/>
      <c r="CP146" s="431"/>
      <c r="CQ146" s="407"/>
      <c r="CR146" s="189"/>
      <c r="CS146" s="128"/>
      <c r="CT146" s="248"/>
      <c r="CU146" s="248"/>
      <c r="CV146" s="248"/>
      <c r="CW146" s="248"/>
      <c r="CX146" s="248"/>
      <c r="CY146" s="248"/>
      <c r="DA146" s="399"/>
      <c r="DB146" s="402"/>
      <c r="DC146" s="431"/>
      <c r="DD146" s="407"/>
      <c r="DE146" s="189"/>
      <c r="DF146" s="128"/>
      <c r="DG146" s="128"/>
      <c r="DH146" s="128"/>
      <c r="DI146" s="128"/>
      <c r="DJ146" s="128"/>
      <c r="DK146" s="128"/>
      <c r="DL146" s="128"/>
    </row>
    <row r="147" spans="1:116" ht="9.75" customHeight="1" x14ac:dyDescent="0.2">
      <c r="A147" s="400"/>
      <c r="B147" s="403"/>
      <c r="C147" s="432"/>
      <c r="D147" s="408"/>
      <c r="E147" s="220"/>
      <c r="F147" s="136"/>
      <c r="G147" s="239"/>
      <c r="H147" s="240"/>
      <c r="I147" s="239"/>
      <c r="J147" s="239"/>
      <c r="K147" s="239"/>
      <c r="L147" s="239"/>
      <c r="N147" s="400"/>
      <c r="O147" s="403"/>
      <c r="P147" s="432"/>
      <c r="Q147" s="408"/>
      <c r="R147" s="132"/>
      <c r="S147" s="136"/>
      <c r="T147" s="239"/>
      <c r="U147" s="239"/>
      <c r="V147" s="239"/>
      <c r="W147" s="239"/>
      <c r="X147" s="239"/>
      <c r="Y147" s="239"/>
      <c r="AA147" s="400"/>
      <c r="AB147" s="403"/>
      <c r="AC147" s="432"/>
      <c r="AD147" s="408"/>
      <c r="AE147" s="132"/>
      <c r="AF147" s="136"/>
      <c r="AG147" s="239"/>
      <c r="AH147" s="239"/>
      <c r="AI147" s="239"/>
      <c r="AJ147" s="239"/>
      <c r="AK147" s="239"/>
      <c r="AL147" s="239"/>
      <c r="AN147" s="400"/>
      <c r="AO147" s="403"/>
      <c r="AP147" s="432"/>
      <c r="AQ147" s="408"/>
      <c r="AR147" s="132"/>
      <c r="AS147" s="136"/>
      <c r="AT147" s="239"/>
      <c r="AU147" s="239"/>
      <c r="AV147" s="239"/>
      <c r="AW147" s="239"/>
      <c r="AX147" s="239"/>
      <c r="AY147" s="239"/>
      <c r="BA147" s="400"/>
      <c r="BB147" s="403"/>
      <c r="BC147" s="432"/>
      <c r="BD147" s="408"/>
      <c r="BE147" s="132"/>
      <c r="BF147" s="136"/>
      <c r="BG147" s="239"/>
      <c r="BH147" s="239"/>
      <c r="BI147" s="239"/>
      <c r="BJ147" s="239"/>
      <c r="BK147" s="239"/>
      <c r="BL147" s="239"/>
      <c r="BN147" s="400"/>
      <c r="BO147" s="403"/>
      <c r="BP147" s="432"/>
      <c r="BQ147" s="408"/>
      <c r="BR147" s="132"/>
      <c r="BS147" s="136"/>
      <c r="BT147" s="239"/>
      <c r="BU147" s="239"/>
      <c r="BV147" s="239"/>
      <c r="BW147" s="239"/>
      <c r="BX147" s="239"/>
      <c r="BY147" s="239"/>
      <c r="CA147" s="400"/>
      <c r="CB147" s="403"/>
      <c r="CC147" s="432"/>
      <c r="CD147" s="408"/>
      <c r="CE147" s="132"/>
      <c r="CF147" s="136"/>
      <c r="CG147" s="239"/>
      <c r="CH147" s="239"/>
      <c r="CI147" s="239"/>
      <c r="CJ147" s="239"/>
      <c r="CK147" s="239"/>
      <c r="CL147" s="239"/>
      <c r="CN147" s="400"/>
      <c r="CO147" s="403"/>
      <c r="CP147" s="432"/>
      <c r="CQ147" s="408"/>
      <c r="CR147" s="132"/>
      <c r="CS147" s="136"/>
      <c r="CT147" s="239"/>
      <c r="CU147" s="239"/>
      <c r="CV147" s="239"/>
      <c r="CW147" s="239"/>
      <c r="CX147" s="239"/>
      <c r="CY147" s="239"/>
      <c r="DA147" s="400"/>
      <c r="DB147" s="403"/>
      <c r="DC147" s="432"/>
      <c r="DD147" s="408"/>
      <c r="DE147" s="132"/>
      <c r="DF147" s="136"/>
      <c r="DG147" s="136"/>
      <c r="DH147" s="136"/>
      <c r="DI147" s="136"/>
      <c r="DJ147" s="136"/>
      <c r="DK147" s="136"/>
      <c r="DL147" s="136"/>
    </row>
    <row r="148" spans="1:116" ht="9.75" customHeight="1" x14ac:dyDescent="0.2">
      <c r="A148" s="372" t="s">
        <v>219</v>
      </c>
      <c r="B148" s="434" t="s">
        <v>220</v>
      </c>
      <c r="C148" s="437"/>
      <c r="D148" s="406">
        <f>(Q148+AD148+AQ148+BD148+BQ148+CD148+CQ148+DD148)</f>
        <v>12</v>
      </c>
      <c r="E148" s="216" t="s">
        <v>221</v>
      </c>
      <c r="F148" s="131" t="s">
        <v>184</v>
      </c>
      <c r="G148" s="254"/>
      <c r="H148" s="244" t="s">
        <v>160</v>
      </c>
      <c r="I148" s="255"/>
      <c r="J148" s="244">
        <v>7.4999999999999997E-2</v>
      </c>
      <c r="K148" s="244" t="s">
        <v>170</v>
      </c>
      <c r="L148" s="238" t="s">
        <v>171</v>
      </c>
      <c r="N148" s="372" t="s">
        <v>219</v>
      </c>
      <c r="O148" s="434" t="s">
        <v>220</v>
      </c>
      <c r="P148" s="437"/>
      <c r="Q148" s="406">
        <v>7</v>
      </c>
      <c r="R148" s="171" t="s">
        <v>221</v>
      </c>
      <c r="S148" s="131" t="s">
        <v>184</v>
      </c>
      <c r="T148" s="254"/>
      <c r="U148" s="244" t="s">
        <v>160</v>
      </c>
      <c r="V148" s="255"/>
      <c r="W148" s="244">
        <v>7.4999999999999997E-2</v>
      </c>
      <c r="X148" s="244" t="s">
        <v>170</v>
      </c>
      <c r="Y148" s="238" t="s">
        <v>171</v>
      </c>
      <c r="AA148" s="372" t="s">
        <v>219</v>
      </c>
      <c r="AB148" s="434" t="s">
        <v>220</v>
      </c>
      <c r="AC148" s="437"/>
      <c r="AD148" s="406">
        <v>1</v>
      </c>
      <c r="AE148" s="171" t="s">
        <v>221</v>
      </c>
      <c r="AF148" s="131" t="s">
        <v>184</v>
      </c>
      <c r="AG148" s="254"/>
      <c r="AH148" s="244" t="s">
        <v>160</v>
      </c>
      <c r="AI148" s="255"/>
      <c r="AJ148" s="244">
        <v>7.4999999999999997E-2</v>
      </c>
      <c r="AK148" s="244" t="s">
        <v>170</v>
      </c>
      <c r="AL148" s="238" t="s">
        <v>171</v>
      </c>
      <c r="AN148" s="372" t="s">
        <v>219</v>
      </c>
      <c r="AO148" s="434" t="s">
        <v>220</v>
      </c>
      <c r="AP148" s="437"/>
      <c r="AQ148" s="406">
        <v>1</v>
      </c>
      <c r="AR148" s="171" t="s">
        <v>221</v>
      </c>
      <c r="AS148" s="131" t="s">
        <v>184</v>
      </c>
      <c r="AT148" s="254"/>
      <c r="AU148" s="244" t="s">
        <v>160</v>
      </c>
      <c r="AV148" s="255"/>
      <c r="AW148" s="244">
        <v>7.4999999999999997E-2</v>
      </c>
      <c r="AX148" s="244" t="s">
        <v>170</v>
      </c>
      <c r="AY148" s="238" t="s">
        <v>171</v>
      </c>
      <c r="BA148" s="372" t="s">
        <v>219</v>
      </c>
      <c r="BB148" s="434" t="s">
        <v>220</v>
      </c>
      <c r="BC148" s="437"/>
      <c r="BD148" s="406">
        <v>0</v>
      </c>
      <c r="BE148" s="171" t="s">
        <v>221</v>
      </c>
      <c r="BF148" s="131" t="s">
        <v>184</v>
      </c>
      <c r="BG148" s="254"/>
      <c r="BH148" s="244" t="s">
        <v>160</v>
      </c>
      <c r="BI148" s="255"/>
      <c r="BJ148" s="244">
        <v>7.4999999999999997E-2</v>
      </c>
      <c r="BK148" s="244" t="s">
        <v>170</v>
      </c>
      <c r="BL148" s="238" t="s">
        <v>171</v>
      </c>
      <c r="BN148" s="372" t="s">
        <v>219</v>
      </c>
      <c r="BO148" s="434" t="s">
        <v>220</v>
      </c>
      <c r="BP148" s="437"/>
      <c r="BQ148" s="406">
        <v>0</v>
      </c>
      <c r="BR148" s="171" t="s">
        <v>221</v>
      </c>
      <c r="BS148" s="131" t="s">
        <v>184</v>
      </c>
      <c r="BT148" s="254"/>
      <c r="BU148" s="244" t="s">
        <v>160</v>
      </c>
      <c r="BV148" s="255"/>
      <c r="BW148" s="244">
        <v>7.4999999999999997E-2</v>
      </c>
      <c r="BX148" s="244" t="s">
        <v>170</v>
      </c>
      <c r="BY148" s="238" t="s">
        <v>171</v>
      </c>
      <c r="CA148" s="372" t="s">
        <v>219</v>
      </c>
      <c r="CB148" s="434" t="s">
        <v>220</v>
      </c>
      <c r="CC148" s="437"/>
      <c r="CD148" s="406">
        <v>2</v>
      </c>
      <c r="CE148" s="171" t="s">
        <v>221</v>
      </c>
      <c r="CF148" s="131" t="s">
        <v>184</v>
      </c>
      <c r="CG148" s="254"/>
      <c r="CH148" s="244" t="s">
        <v>160</v>
      </c>
      <c r="CI148" s="255"/>
      <c r="CJ148" s="244">
        <v>7.4999999999999997E-2</v>
      </c>
      <c r="CK148" s="244" t="s">
        <v>170</v>
      </c>
      <c r="CL148" s="238" t="s">
        <v>171</v>
      </c>
      <c r="CN148" s="372" t="s">
        <v>219</v>
      </c>
      <c r="CO148" s="434" t="s">
        <v>220</v>
      </c>
      <c r="CP148" s="437"/>
      <c r="CQ148" s="406">
        <v>1</v>
      </c>
      <c r="CR148" s="171" t="s">
        <v>221</v>
      </c>
      <c r="CS148" s="131" t="s">
        <v>184</v>
      </c>
      <c r="CT148" s="254"/>
      <c r="CU148" s="244" t="s">
        <v>160</v>
      </c>
      <c r="CV148" s="255"/>
      <c r="CW148" s="244">
        <v>7.4999999999999997E-2</v>
      </c>
      <c r="CX148" s="244" t="s">
        <v>170</v>
      </c>
      <c r="CY148" s="238" t="s">
        <v>171</v>
      </c>
      <c r="DA148" s="372" t="s">
        <v>219</v>
      </c>
      <c r="DB148" s="434" t="s">
        <v>220</v>
      </c>
      <c r="DC148" s="437"/>
      <c r="DD148" s="406">
        <v>0</v>
      </c>
      <c r="DE148" s="171" t="s">
        <v>221</v>
      </c>
      <c r="DF148" s="131" t="s">
        <v>184</v>
      </c>
      <c r="DG148" s="190"/>
      <c r="DH148" s="126" t="s">
        <v>160</v>
      </c>
      <c r="DI148" s="191"/>
      <c r="DJ148" s="126">
        <v>7.4999999999999997E-2</v>
      </c>
      <c r="DK148" s="126" t="s">
        <v>170</v>
      </c>
      <c r="DL148" s="131" t="s">
        <v>171</v>
      </c>
    </row>
    <row r="149" spans="1:116" ht="9.75" customHeight="1" x14ac:dyDescent="0.2">
      <c r="A149" s="373"/>
      <c r="B149" s="435"/>
      <c r="C149" s="438"/>
      <c r="D149" s="407"/>
      <c r="E149" s="214" t="s">
        <v>222</v>
      </c>
      <c r="F149" s="131" t="s">
        <v>184</v>
      </c>
      <c r="G149" s="238"/>
      <c r="H149" s="240" t="s">
        <v>160</v>
      </c>
      <c r="I149" s="238"/>
      <c r="J149" s="238">
        <v>4.8000000000000001E-2</v>
      </c>
      <c r="K149" s="248" t="s">
        <v>170</v>
      </c>
      <c r="L149" s="238" t="s">
        <v>171</v>
      </c>
      <c r="N149" s="373"/>
      <c r="O149" s="435"/>
      <c r="P149" s="438"/>
      <c r="Q149" s="407"/>
      <c r="R149" s="173" t="s">
        <v>222</v>
      </c>
      <c r="S149" s="131" t="s">
        <v>184</v>
      </c>
      <c r="T149" s="238"/>
      <c r="U149" s="240" t="s">
        <v>160</v>
      </c>
      <c r="V149" s="238"/>
      <c r="W149" s="238">
        <v>4.8000000000000001E-2</v>
      </c>
      <c r="X149" s="248" t="s">
        <v>170</v>
      </c>
      <c r="Y149" s="238" t="s">
        <v>171</v>
      </c>
      <c r="AA149" s="373"/>
      <c r="AB149" s="435"/>
      <c r="AC149" s="438"/>
      <c r="AD149" s="407"/>
      <c r="AE149" s="173" t="s">
        <v>222</v>
      </c>
      <c r="AF149" s="131" t="s">
        <v>184</v>
      </c>
      <c r="AG149" s="238"/>
      <c r="AH149" s="240" t="s">
        <v>160</v>
      </c>
      <c r="AI149" s="238"/>
      <c r="AJ149" s="238">
        <v>4.8000000000000001E-2</v>
      </c>
      <c r="AK149" s="248" t="s">
        <v>170</v>
      </c>
      <c r="AL149" s="238" t="s">
        <v>171</v>
      </c>
      <c r="AN149" s="373"/>
      <c r="AO149" s="435"/>
      <c r="AP149" s="438"/>
      <c r="AQ149" s="407"/>
      <c r="AR149" s="173" t="s">
        <v>222</v>
      </c>
      <c r="AS149" s="131" t="s">
        <v>184</v>
      </c>
      <c r="AT149" s="238"/>
      <c r="AU149" s="240" t="s">
        <v>160</v>
      </c>
      <c r="AV149" s="238"/>
      <c r="AW149" s="238">
        <v>4.8000000000000001E-2</v>
      </c>
      <c r="AX149" s="248" t="s">
        <v>170</v>
      </c>
      <c r="AY149" s="238" t="s">
        <v>171</v>
      </c>
      <c r="BA149" s="373"/>
      <c r="BB149" s="435"/>
      <c r="BC149" s="438"/>
      <c r="BD149" s="407"/>
      <c r="BE149" s="173" t="s">
        <v>222</v>
      </c>
      <c r="BF149" s="131" t="s">
        <v>184</v>
      </c>
      <c r="BG149" s="238"/>
      <c r="BH149" s="240" t="s">
        <v>160</v>
      </c>
      <c r="BI149" s="238"/>
      <c r="BJ149" s="238">
        <v>4.8000000000000001E-2</v>
      </c>
      <c r="BK149" s="248" t="s">
        <v>170</v>
      </c>
      <c r="BL149" s="238" t="s">
        <v>171</v>
      </c>
      <c r="BN149" s="373"/>
      <c r="BO149" s="435"/>
      <c r="BP149" s="438"/>
      <c r="BQ149" s="407"/>
      <c r="BR149" s="173" t="s">
        <v>222</v>
      </c>
      <c r="BS149" s="131" t="s">
        <v>184</v>
      </c>
      <c r="BT149" s="238"/>
      <c r="BU149" s="240" t="s">
        <v>160</v>
      </c>
      <c r="BV149" s="238"/>
      <c r="BW149" s="238">
        <v>4.8000000000000001E-2</v>
      </c>
      <c r="BX149" s="248" t="s">
        <v>170</v>
      </c>
      <c r="BY149" s="238" t="s">
        <v>171</v>
      </c>
      <c r="CA149" s="373"/>
      <c r="CB149" s="435"/>
      <c r="CC149" s="438"/>
      <c r="CD149" s="407"/>
      <c r="CE149" s="173" t="s">
        <v>222</v>
      </c>
      <c r="CF149" s="131" t="s">
        <v>184</v>
      </c>
      <c r="CG149" s="238"/>
      <c r="CH149" s="240" t="s">
        <v>160</v>
      </c>
      <c r="CI149" s="238"/>
      <c r="CJ149" s="238">
        <v>4.8000000000000001E-2</v>
      </c>
      <c r="CK149" s="248" t="s">
        <v>170</v>
      </c>
      <c r="CL149" s="238" t="s">
        <v>171</v>
      </c>
      <c r="CN149" s="373"/>
      <c r="CO149" s="435"/>
      <c r="CP149" s="438"/>
      <c r="CQ149" s="407"/>
      <c r="CR149" s="173" t="s">
        <v>222</v>
      </c>
      <c r="CS149" s="131" t="s">
        <v>184</v>
      </c>
      <c r="CT149" s="238"/>
      <c r="CU149" s="240" t="s">
        <v>160</v>
      </c>
      <c r="CV149" s="238"/>
      <c r="CW149" s="238">
        <v>4.8000000000000001E-2</v>
      </c>
      <c r="CX149" s="248" t="s">
        <v>170</v>
      </c>
      <c r="CY149" s="238" t="s">
        <v>171</v>
      </c>
      <c r="DA149" s="373"/>
      <c r="DB149" s="435"/>
      <c r="DC149" s="438"/>
      <c r="DD149" s="407"/>
      <c r="DE149" s="173" t="s">
        <v>222</v>
      </c>
      <c r="DF149" s="131" t="s">
        <v>184</v>
      </c>
      <c r="DG149" s="131"/>
      <c r="DH149" s="129" t="s">
        <v>160</v>
      </c>
      <c r="DI149" s="131"/>
      <c r="DJ149" s="131">
        <v>4.8000000000000001E-2</v>
      </c>
      <c r="DK149" s="128" t="s">
        <v>170</v>
      </c>
      <c r="DL149" s="131" t="s">
        <v>171</v>
      </c>
    </row>
    <row r="150" spans="1:116" ht="8.25" customHeight="1" x14ac:dyDescent="0.2">
      <c r="A150" s="373"/>
      <c r="B150" s="435"/>
      <c r="C150" s="438"/>
      <c r="D150" s="407"/>
      <c r="E150" s="214" t="s">
        <v>223</v>
      </c>
      <c r="F150" s="131" t="s">
        <v>184</v>
      </c>
      <c r="G150" s="238"/>
      <c r="H150" s="240" t="s">
        <v>160</v>
      </c>
      <c r="I150" s="238"/>
      <c r="J150" s="238">
        <v>0.19</v>
      </c>
      <c r="K150" s="248" t="s">
        <v>170</v>
      </c>
      <c r="L150" s="238" t="s">
        <v>171</v>
      </c>
      <c r="N150" s="373"/>
      <c r="O150" s="435"/>
      <c r="P150" s="438"/>
      <c r="Q150" s="407"/>
      <c r="R150" s="173" t="s">
        <v>223</v>
      </c>
      <c r="S150" s="131" t="s">
        <v>184</v>
      </c>
      <c r="T150" s="238"/>
      <c r="U150" s="240" t="s">
        <v>160</v>
      </c>
      <c r="V150" s="238"/>
      <c r="W150" s="238">
        <v>0.19</v>
      </c>
      <c r="X150" s="248" t="s">
        <v>170</v>
      </c>
      <c r="Y150" s="238" t="s">
        <v>171</v>
      </c>
      <c r="AA150" s="373"/>
      <c r="AB150" s="435"/>
      <c r="AC150" s="438"/>
      <c r="AD150" s="407"/>
      <c r="AE150" s="173" t="s">
        <v>223</v>
      </c>
      <c r="AF150" s="131" t="s">
        <v>184</v>
      </c>
      <c r="AG150" s="238"/>
      <c r="AH150" s="240" t="s">
        <v>160</v>
      </c>
      <c r="AI150" s="238"/>
      <c r="AJ150" s="238">
        <v>0.19</v>
      </c>
      <c r="AK150" s="248" t="s">
        <v>170</v>
      </c>
      <c r="AL150" s="238" t="s">
        <v>171</v>
      </c>
      <c r="AN150" s="373"/>
      <c r="AO150" s="435"/>
      <c r="AP150" s="438"/>
      <c r="AQ150" s="407"/>
      <c r="AR150" s="173" t="s">
        <v>223</v>
      </c>
      <c r="AS150" s="131" t="s">
        <v>184</v>
      </c>
      <c r="AT150" s="238"/>
      <c r="AU150" s="240" t="s">
        <v>160</v>
      </c>
      <c r="AV150" s="238"/>
      <c r="AW150" s="238">
        <v>0.19</v>
      </c>
      <c r="AX150" s="248" t="s">
        <v>170</v>
      </c>
      <c r="AY150" s="238" t="s">
        <v>171</v>
      </c>
      <c r="BA150" s="373"/>
      <c r="BB150" s="435"/>
      <c r="BC150" s="438"/>
      <c r="BD150" s="407"/>
      <c r="BE150" s="173" t="s">
        <v>223</v>
      </c>
      <c r="BF150" s="131" t="s">
        <v>184</v>
      </c>
      <c r="BG150" s="238"/>
      <c r="BH150" s="240" t="s">
        <v>160</v>
      </c>
      <c r="BI150" s="238"/>
      <c r="BJ150" s="238">
        <v>0.19</v>
      </c>
      <c r="BK150" s="248" t="s">
        <v>170</v>
      </c>
      <c r="BL150" s="238" t="s">
        <v>171</v>
      </c>
      <c r="BN150" s="373"/>
      <c r="BO150" s="435"/>
      <c r="BP150" s="438"/>
      <c r="BQ150" s="407"/>
      <c r="BR150" s="173" t="s">
        <v>223</v>
      </c>
      <c r="BS150" s="131" t="s">
        <v>184</v>
      </c>
      <c r="BT150" s="238"/>
      <c r="BU150" s="240" t="s">
        <v>160</v>
      </c>
      <c r="BV150" s="238"/>
      <c r="BW150" s="238">
        <v>0.19</v>
      </c>
      <c r="BX150" s="248" t="s">
        <v>170</v>
      </c>
      <c r="BY150" s="238" t="s">
        <v>171</v>
      </c>
      <c r="CA150" s="373"/>
      <c r="CB150" s="435"/>
      <c r="CC150" s="438"/>
      <c r="CD150" s="407"/>
      <c r="CE150" s="173" t="s">
        <v>223</v>
      </c>
      <c r="CF150" s="131" t="s">
        <v>184</v>
      </c>
      <c r="CG150" s="238"/>
      <c r="CH150" s="240" t="s">
        <v>160</v>
      </c>
      <c r="CI150" s="238"/>
      <c r="CJ150" s="238">
        <v>0.19</v>
      </c>
      <c r="CK150" s="248" t="s">
        <v>170</v>
      </c>
      <c r="CL150" s="238" t="s">
        <v>171</v>
      </c>
      <c r="CN150" s="373"/>
      <c r="CO150" s="435"/>
      <c r="CP150" s="438"/>
      <c r="CQ150" s="407"/>
      <c r="CR150" s="173" t="s">
        <v>223</v>
      </c>
      <c r="CS150" s="131" t="s">
        <v>184</v>
      </c>
      <c r="CT150" s="238"/>
      <c r="CU150" s="240" t="s">
        <v>160</v>
      </c>
      <c r="CV150" s="238"/>
      <c r="CW150" s="238">
        <v>0.19</v>
      </c>
      <c r="CX150" s="248" t="s">
        <v>170</v>
      </c>
      <c r="CY150" s="238" t="s">
        <v>171</v>
      </c>
      <c r="DA150" s="373"/>
      <c r="DB150" s="435"/>
      <c r="DC150" s="438"/>
      <c r="DD150" s="407"/>
      <c r="DE150" s="173" t="s">
        <v>223</v>
      </c>
      <c r="DF150" s="131" t="s">
        <v>184</v>
      </c>
      <c r="DG150" s="131"/>
      <c r="DH150" s="129" t="s">
        <v>160</v>
      </c>
      <c r="DI150" s="131"/>
      <c r="DJ150" s="131">
        <v>0.19</v>
      </c>
      <c r="DK150" s="128" t="s">
        <v>170</v>
      </c>
      <c r="DL150" s="131" t="s">
        <v>171</v>
      </c>
    </row>
    <row r="151" spans="1:116" ht="9.75" customHeight="1" x14ac:dyDescent="0.2">
      <c r="A151" s="373"/>
      <c r="B151" s="435"/>
      <c r="C151" s="438"/>
      <c r="D151" s="407"/>
      <c r="E151" s="214" t="s">
        <v>224</v>
      </c>
      <c r="F151" s="131" t="s">
        <v>184</v>
      </c>
      <c r="G151" s="238"/>
      <c r="H151" s="240" t="s">
        <v>160</v>
      </c>
      <c r="I151" s="238"/>
      <c r="J151" s="238">
        <v>0.15</v>
      </c>
      <c r="K151" s="248" t="s">
        <v>170</v>
      </c>
      <c r="L151" s="238" t="s">
        <v>171</v>
      </c>
      <c r="N151" s="373"/>
      <c r="O151" s="435"/>
      <c r="P151" s="438"/>
      <c r="Q151" s="407"/>
      <c r="R151" s="173" t="s">
        <v>224</v>
      </c>
      <c r="S151" s="131" t="s">
        <v>184</v>
      </c>
      <c r="T151" s="238"/>
      <c r="U151" s="240" t="s">
        <v>160</v>
      </c>
      <c r="V151" s="238"/>
      <c r="W151" s="238">
        <v>0.15</v>
      </c>
      <c r="X151" s="248" t="s">
        <v>170</v>
      </c>
      <c r="Y151" s="238" t="s">
        <v>171</v>
      </c>
      <c r="AA151" s="373"/>
      <c r="AB151" s="435"/>
      <c r="AC151" s="438"/>
      <c r="AD151" s="407"/>
      <c r="AE151" s="173" t="s">
        <v>224</v>
      </c>
      <c r="AF151" s="131" t="s">
        <v>184</v>
      </c>
      <c r="AG151" s="238"/>
      <c r="AH151" s="240" t="s">
        <v>160</v>
      </c>
      <c r="AI151" s="238"/>
      <c r="AJ151" s="238">
        <v>0.15</v>
      </c>
      <c r="AK151" s="248" t="s">
        <v>170</v>
      </c>
      <c r="AL151" s="238" t="s">
        <v>171</v>
      </c>
      <c r="AN151" s="373"/>
      <c r="AO151" s="435"/>
      <c r="AP151" s="438"/>
      <c r="AQ151" s="407"/>
      <c r="AR151" s="173" t="s">
        <v>224</v>
      </c>
      <c r="AS151" s="131" t="s">
        <v>184</v>
      </c>
      <c r="AT151" s="238"/>
      <c r="AU151" s="240" t="s">
        <v>160</v>
      </c>
      <c r="AV151" s="238"/>
      <c r="AW151" s="238">
        <v>0.15</v>
      </c>
      <c r="AX151" s="248" t="s">
        <v>170</v>
      </c>
      <c r="AY151" s="238" t="s">
        <v>171</v>
      </c>
      <c r="BA151" s="373"/>
      <c r="BB151" s="435"/>
      <c r="BC151" s="438"/>
      <c r="BD151" s="407"/>
      <c r="BE151" s="173" t="s">
        <v>224</v>
      </c>
      <c r="BF151" s="131" t="s">
        <v>184</v>
      </c>
      <c r="BG151" s="238"/>
      <c r="BH151" s="240" t="s">
        <v>160</v>
      </c>
      <c r="BI151" s="238"/>
      <c r="BJ151" s="238">
        <v>0.15</v>
      </c>
      <c r="BK151" s="248" t="s">
        <v>170</v>
      </c>
      <c r="BL151" s="238" t="s">
        <v>171</v>
      </c>
      <c r="BN151" s="373"/>
      <c r="BO151" s="435"/>
      <c r="BP151" s="438"/>
      <c r="BQ151" s="407"/>
      <c r="BR151" s="173" t="s">
        <v>224</v>
      </c>
      <c r="BS151" s="131" t="s">
        <v>184</v>
      </c>
      <c r="BT151" s="238"/>
      <c r="BU151" s="240" t="s">
        <v>160</v>
      </c>
      <c r="BV151" s="238"/>
      <c r="BW151" s="238">
        <v>0.15</v>
      </c>
      <c r="BX151" s="248" t="s">
        <v>170</v>
      </c>
      <c r="BY151" s="238" t="s">
        <v>171</v>
      </c>
      <c r="CA151" s="373"/>
      <c r="CB151" s="435"/>
      <c r="CC151" s="438"/>
      <c r="CD151" s="407"/>
      <c r="CE151" s="173" t="s">
        <v>224</v>
      </c>
      <c r="CF151" s="131" t="s">
        <v>184</v>
      </c>
      <c r="CG151" s="238"/>
      <c r="CH151" s="240" t="s">
        <v>160</v>
      </c>
      <c r="CI151" s="238"/>
      <c r="CJ151" s="238">
        <v>0.15</v>
      </c>
      <c r="CK151" s="248" t="s">
        <v>170</v>
      </c>
      <c r="CL151" s="238" t="s">
        <v>171</v>
      </c>
      <c r="CN151" s="373"/>
      <c r="CO151" s="435"/>
      <c r="CP151" s="438"/>
      <c r="CQ151" s="407"/>
      <c r="CR151" s="173" t="s">
        <v>224</v>
      </c>
      <c r="CS151" s="131" t="s">
        <v>184</v>
      </c>
      <c r="CT151" s="238"/>
      <c r="CU151" s="240" t="s">
        <v>160</v>
      </c>
      <c r="CV151" s="238"/>
      <c r="CW151" s="238">
        <v>0.15</v>
      </c>
      <c r="CX151" s="248" t="s">
        <v>170</v>
      </c>
      <c r="CY151" s="238" t="s">
        <v>171</v>
      </c>
      <c r="DA151" s="373"/>
      <c r="DB151" s="435"/>
      <c r="DC151" s="438"/>
      <c r="DD151" s="407"/>
      <c r="DE151" s="173" t="s">
        <v>224</v>
      </c>
      <c r="DF151" s="131" t="s">
        <v>184</v>
      </c>
      <c r="DG151" s="131"/>
      <c r="DH151" s="129" t="s">
        <v>160</v>
      </c>
      <c r="DI151" s="131"/>
      <c r="DJ151" s="131">
        <v>0.15</v>
      </c>
      <c r="DK151" s="128" t="s">
        <v>170</v>
      </c>
      <c r="DL151" s="131" t="s">
        <v>171</v>
      </c>
    </row>
    <row r="152" spans="1:116" ht="9.75" customHeight="1" x14ac:dyDescent="0.2">
      <c r="A152" s="373"/>
      <c r="B152" s="435"/>
      <c r="C152" s="438"/>
      <c r="D152" s="407"/>
      <c r="E152" s="214" t="s">
        <v>225</v>
      </c>
      <c r="F152" s="131" t="s">
        <v>184</v>
      </c>
      <c r="G152" s="240"/>
      <c r="H152" s="240" t="s">
        <v>160</v>
      </c>
      <c r="I152" s="240"/>
      <c r="J152" s="238">
        <v>8.4000000000000005E-2</v>
      </c>
      <c r="K152" s="248" t="s">
        <v>170</v>
      </c>
      <c r="L152" s="238" t="s">
        <v>171</v>
      </c>
      <c r="N152" s="373"/>
      <c r="O152" s="435"/>
      <c r="P152" s="438"/>
      <c r="Q152" s="407"/>
      <c r="R152" s="173" t="s">
        <v>225</v>
      </c>
      <c r="S152" s="131" t="s">
        <v>184</v>
      </c>
      <c r="T152" s="240"/>
      <c r="U152" s="240" t="s">
        <v>160</v>
      </c>
      <c r="V152" s="240"/>
      <c r="W152" s="238">
        <v>8.4000000000000005E-2</v>
      </c>
      <c r="X152" s="248" t="s">
        <v>170</v>
      </c>
      <c r="Y152" s="238" t="s">
        <v>171</v>
      </c>
      <c r="AA152" s="373"/>
      <c r="AB152" s="435"/>
      <c r="AC152" s="438"/>
      <c r="AD152" s="407"/>
      <c r="AE152" s="173" t="s">
        <v>225</v>
      </c>
      <c r="AF152" s="131" t="s">
        <v>184</v>
      </c>
      <c r="AG152" s="240"/>
      <c r="AH152" s="240" t="s">
        <v>160</v>
      </c>
      <c r="AI152" s="240"/>
      <c r="AJ152" s="238">
        <v>8.4000000000000005E-2</v>
      </c>
      <c r="AK152" s="248" t="s">
        <v>170</v>
      </c>
      <c r="AL152" s="238" t="s">
        <v>171</v>
      </c>
      <c r="AN152" s="373"/>
      <c r="AO152" s="435"/>
      <c r="AP152" s="438"/>
      <c r="AQ152" s="407"/>
      <c r="AR152" s="173" t="s">
        <v>225</v>
      </c>
      <c r="AS152" s="131" t="s">
        <v>184</v>
      </c>
      <c r="AT152" s="240"/>
      <c r="AU152" s="240" t="s">
        <v>160</v>
      </c>
      <c r="AV152" s="240"/>
      <c r="AW152" s="238">
        <v>8.4000000000000005E-2</v>
      </c>
      <c r="AX152" s="248" t="s">
        <v>170</v>
      </c>
      <c r="AY152" s="238" t="s">
        <v>171</v>
      </c>
      <c r="BA152" s="373"/>
      <c r="BB152" s="435"/>
      <c r="BC152" s="438"/>
      <c r="BD152" s="407"/>
      <c r="BE152" s="173" t="s">
        <v>225</v>
      </c>
      <c r="BF152" s="131" t="s">
        <v>184</v>
      </c>
      <c r="BG152" s="240"/>
      <c r="BH152" s="240" t="s">
        <v>160</v>
      </c>
      <c r="BI152" s="240"/>
      <c r="BJ152" s="238">
        <v>8.4000000000000005E-2</v>
      </c>
      <c r="BK152" s="248" t="s">
        <v>170</v>
      </c>
      <c r="BL152" s="238" t="s">
        <v>171</v>
      </c>
      <c r="BN152" s="373"/>
      <c r="BO152" s="435"/>
      <c r="BP152" s="438"/>
      <c r="BQ152" s="407"/>
      <c r="BR152" s="173" t="s">
        <v>225</v>
      </c>
      <c r="BS152" s="131" t="s">
        <v>184</v>
      </c>
      <c r="BT152" s="240"/>
      <c r="BU152" s="240" t="s">
        <v>160</v>
      </c>
      <c r="BV152" s="240"/>
      <c r="BW152" s="238">
        <v>8.4000000000000005E-2</v>
      </c>
      <c r="BX152" s="248" t="s">
        <v>170</v>
      </c>
      <c r="BY152" s="238" t="s">
        <v>171</v>
      </c>
      <c r="CA152" s="373"/>
      <c r="CB152" s="435"/>
      <c r="CC152" s="438"/>
      <c r="CD152" s="407"/>
      <c r="CE152" s="173" t="s">
        <v>225</v>
      </c>
      <c r="CF152" s="131" t="s">
        <v>184</v>
      </c>
      <c r="CG152" s="240"/>
      <c r="CH152" s="240" t="s">
        <v>160</v>
      </c>
      <c r="CI152" s="240"/>
      <c r="CJ152" s="238">
        <v>8.4000000000000005E-2</v>
      </c>
      <c r="CK152" s="248" t="s">
        <v>170</v>
      </c>
      <c r="CL152" s="238" t="s">
        <v>171</v>
      </c>
      <c r="CN152" s="373"/>
      <c r="CO152" s="435"/>
      <c r="CP152" s="438"/>
      <c r="CQ152" s="407"/>
      <c r="CR152" s="173" t="s">
        <v>225</v>
      </c>
      <c r="CS152" s="131" t="s">
        <v>184</v>
      </c>
      <c r="CT152" s="240"/>
      <c r="CU152" s="240" t="s">
        <v>160</v>
      </c>
      <c r="CV152" s="240"/>
      <c r="CW152" s="238">
        <v>8.4000000000000005E-2</v>
      </c>
      <c r="CX152" s="248" t="s">
        <v>170</v>
      </c>
      <c r="CY152" s="238" t="s">
        <v>171</v>
      </c>
      <c r="DA152" s="373"/>
      <c r="DB152" s="435"/>
      <c r="DC152" s="438"/>
      <c r="DD152" s="407"/>
      <c r="DE152" s="173" t="s">
        <v>225</v>
      </c>
      <c r="DF152" s="131" t="s">
        <v>184</v>
      </c>
      <c r="DG152" s="129"/>
      <c r="DH152" s="129" t="s">
        <v>160</v>
      </c>
      <c r="DI152" s="129"/>
      <c r="DJ152" s="131">
        <v>8.4000000000000005E-2</v>
      </c>
      <c r="DK152" s="128" t="s">
        <v>170</v>
      </c>
      <c r="DL152" s="131" t="s">
        <v>171</v>
      </c>
    </row>
    <row r="153" spans="1:116" ht="9.75" customHeight="1" x14ac:dyDescent="0.2">
      <c r="A153" s="373"/>
      <c r="B153" s="435"/>
      <c r="C153" s="438"/>
      <c r="D153" s="407"/>
      <c r="E153" s="214" t="s">
        <v>226</v>
      </c>
      <c r="F153" s="131" t="s">
        <v>184</v>
      </c>
      <c r="G153" s="248"/>
      <c r="H153" s="240" t="s">
        <v>160</v>
      </c>
      <c r="I153" s="248"/>
      <c r="J153" s="238">
        <v>0.36</v>
      </c>
      <c r="K153" s="248" t="s">
        <v>170</v>
      </c>
      <c r="L153" s="238" t="s">
        <v>171</v>
      </c>
      <c r="N153" s="373"/>
      <c r="O153" s="435"/>
      <c r="P153" s="438"/>
      <c r="Q153" s="407"/>
      <c r="R153" s="173" t="s">
        <v>226</v>
      </c>
      <c r="S153" s="131" t="s">
        <v>184</v>
      </c>
      <c r="T153" s="248"/>
      <c r="U153" s="240" t="s">
        <v>160</v>
      </c>
      <c r="V153" s="248"/>
      <c r="W153" s="238">
        <v>0.36</v>
      </c>
      <c r="X153" s="248" t="s">
        <v>170</v>
      </c>
      <c r="Y153" s="238" t="s">
        <v>171</v>
      </c>
      <c r="AA153" s="373"/>
      <c r="AB153" s="435"/>
      <c r="AC153" s="438"/>
      <c r="AD153" s="407"/>
      <c r="AE153" s="173" t="s">
        <v>226</v>
      </c>
      <c r="AF153" s="131" t="s">
        <v>184</v>
      </c>
      <c r="AG153" s="248"/>
      <c r="AH153" s="240" t="s">
        <v>160</v>
      </c>
      <c r="AI153" s="248"/>
      <c r="AJ153" s="238">
        <v>0.36</v>
      </c>
      <c r="AK153" s="248" t="s">
        <v>170</v>
      </c>
      <c r="AL153" s="238" t="s">
        <v>171</v>
      </c>
      <c r="AN153" s="373"/>
      <c r="AO153" s="435"/>
      <c r="AP153" s="438"/>
      <c r="AQ153" s="407"/>
      <c r="AR153" s="173" t="s">
        <v>226</v>
      </c>
      <c r="AS153" s="131" t="s">
        <v>184</v>
      </c>
      <c r="AT153" s="248"/>
      <c r="AU153" s="240" t="s">
        <v>160</v>
      </c>
      <c r="AV153" s="248"/>
      <c r="AW153" s="238">
        <v>0.36</v>
      </c>
      <c r="AX153" s="248" t="s">
        <v>170</v>
      </c>
      <c r="AY153" s="238" t="s">
        <v>171</v>
      </c>
      <c r="BA153" s="373"/>
      <c r="BB153" s="435"/>
      <c r="BC153" s="438"/>
      <c r="BD153" s="407"/>
      <c r="BE153" s="173" t="s">
        <v>226</v>
      </c>
      <c r="BF153" s="131" t="s">
        <v>184</v>
      </c>
      <c r="BG153" s="248"/>
      <c r="BH153" s="240" t="s">
        <v>160</v>
      </c>
      <c r="BI153" s="248"/>
      <c r="BJ153" s="238">
        <v>0.36</v>
      </c>
      <c r="BK153" s="248" t="s">
        <v>170</v>
      </c>
      <c r="BL153" s="238" t="s">
        <v>171</v>
      </c>
      <c r="BN153" s="373"/>
      <c r="BO153" s="435"/>
      <c r="BP153" s="438"/>
      <c r="BQ153" s="407"/>
      <c r="BR153" s="173" t="s">
        <v>226</v>
      </c>
      <c r="BS153" s="131" t="s">
        <v>184</v>
      </c>
      <c r="BT153" s="248"/>
      <c r="BU153" s="240" t="s">
        <v>160</v>
      </c>
      <c r="BV153" s="248"/>
      <c r="BW153" s="238">
        <v>0.36</v>
      </c>
      <c r="BX153" s="248" t="s">
        <v>170</v>
      </c>
      <c r="BY153" s="238" t="s">
        <v>171</v>
      </c>
      <c r="CA153" s="373"/>
      <c r="CB153" s="435"/>
      <c r="CC153" s="438"/>
      <c r="CD153" s="407"/>
      <c r="CE153" s="173" t="s">
        <v>226</v>
      </c>
      <c r="CF153" s="131" t="s">
        <v>184</v>
      </c>
      <c r="CG153" s="248"/>
      <c r="CH153" s="240" t="s">
        <v>160</v>
      </c>
      <c r="CI153" s="248"/>
      <c r="CJ153" s="238">
        <v>0.36</v>
      </c>
      <c r="CK153" s="248" t="s">
        <v>170</v>
      </c>
      <c r="CL153" s="238" t="s">
        <v>171</v>
      </c>
      <c r="CN153" s="373"/>
      <c r="CO153" s="435"/>
      <c r="CP153" s="438"/>
      <c r="CQ153" s="407"/>
      <c r="CR153" s="173" t="s">
        <v>226</v>
      </c>
      <c r="CS153" s="131" t="s">
        <v>184</v>
      </c>
      <c r="CT153" s="248"/>
      <c r="CU153" s="240" t="s">
        <v>160</v>
      </c>
      <c r="CV153" s="248"/>
      <c r="CW153" s="238">
        <v>0.36</v>
      </c>
      <c r="CX153" s="248" t="s">
        <v>170</v>
      </c>
      <c r="CY153" s="238" t="s">
        <v>171</v>
      </c>
      <c r="DA153" s="373"/>
      <c r="DB153" s="435"/>
      <c r="DC153" s="438"/>
      <c r="DD153" s="407"/>
      <c r="DE153" s="173" t="s">
        <v>226</v>
      </c>
      <c r="DF153" s="131" t="s">
        <v>184</v>
      </c>
      <c r="DG153" s="128"/>
      <c r="DH153" s="129" t="s">
        <v>160</v>
      </c>
      <c r="DI153" s="128"/>
      <c r="DJ153" s="238">
        <v>0.36</v>
      </c>
      <c r="DK153" s="128" t="s">
        <v>170</v>
      </c>
      <c r="DL153" s="131" t="s">
        <v>171</v>
      </c>
    </row>
    <row r="154" spans="1:116" ht="9.75" customHeight="1" x14ac:dyDescent="0.2">
      <c r="A154" s="373"/>
      <c r="B154" s="435"/>
      <c r="C154" s="438"/>
      <c r="D154" s="407"/>
      <c r="E154" s="214" t="s">
        <v>227</v>
      </c>
      <c r="F154" s="131" t="s">
        <v>184</v>
      </c>
      <c r="G154" s="251"/>
      <c r="H154" s="240" t="s">
        <v>160</v>
      </c>
      <c r="I154" s="251"/>
      <c r="J154" s="238">
        <v>0.22</v>
      </c>
      <c r="K154" s="248" t="s">
        <v>170</v>
      </c>
      <c r="L154" s="238" t="s">
        <v>171</v>
      </c>
      <c r="N154" s="373"/>
      <c r="O154" s="435"/>
      <c r="P154" s="438"/>
      <c r="Q154" s="407"/>
      <c r="R154" s="173" t="s">
        <v>227</v>
      </c>
      <c r="S154" s="131" t="s">
        <v>184</v>
      </c>
      <c r="T154" s="251"/>
      <c r="U154" s="240" t="s">
        <v>160</v>
      </c>
      <c r="V154" s="251"/>
      <c r="W154" s="238">
        <v>0.22</v>
      </c>
      <c r="X154" s="248" t="s">
        <v>170</v>
      </c>
      <c r="Y154" s="238" t="s">
        <v>171</v>
      </c>
      <c r="AA154" s="373"/>
      <c r="AB154" s="435"/>
      <c r="AC154" s="438"/>
      <c r="AD154" s="407"/>
      <c r="AE154" s="173" t="s">
        <v>227</v>
      </c>
      <c r="AF154" s="131" t="s">
        <v>184</v>
      </c>
      <c r="AG154" s="251"/>
      <c r="AH154" s="240" t="s">
        <v>160</v>
      </c>
      <c r="AI154" s="251"/>
      <c r="AJ154" s="238">
        <v>0.22</v>
      </c>
      <c r="AK154" s="248" t="s">
        <v>170</v>
      </c>
      <c r="AL154" s="238" t="s">
        <v>171</v>
      </c>
      <c r="AN154" s="373"/>
      <c r="AO154" s="435"/>
      <c r="AP154" s="438"/>
      <c r="AQ154" s="407"/>
      <c r="AR154" s="173" t="s">
        <v>227</v>
      </c>
      <c r="AS154" s="131" t="s">
        <v>184</v>
      </c>
      <c r="AT154" s="251"/>
      <c r="AU154" s="240" t="s">
        <v>160</v>
      </c>
      <c r="AV154" s="251"/>
      <c r="AW154" s="238">
        <v>0.22</v>
      </c>
      <c r="AX154" s="248" t="s">
        <v>170</v>
      </c>
      <c r="AY154" s="238" t="s">
        <v>171</v>
      </c>
      <c r="BA154" s="373"/>
      <c r="BB154" s="435"/>
      <c r="BC154" s="438"/>
      <c r="BD154" s="407"/>
      <c r="BE154" s="173" t="s">
        <v>227</v>
      </c>
      <c r="BF154" s="131" t="s">
        <v>184</v>
      </c>
      <c r="BG154" s="173"/>
      <c r="BH154" s="129" t="s">
        <v>160</v>
      </c>
      <c r="BI154" s="173"/>
      <c r="BJ154" s="131">
        <v>0.22</v>
      </c>
      <c r="BK154" s="128" t="s">
        <v>170</v>
      </c>
      <c r="BL154" s="131" t="s">
        <v>171</v>
      </c>
      <c r="BN154" s="373"/>
      <c r="BO154" s="435"/>
      <c r="BP154" s="438"/>
      <c r="BQ154" s="407"/>
      <c r="BR154" s="173" t="s">
        <v>227</v>
      </c>
      <c r="BS154" s="131" t="s">
        <v>184</v>
      </c>
      <c r="BT154" s="251"/>
      <c r="BU154" s="240" t="s">
        <v>160</v>
      </c>
      <c r="BV154" s="251"/>
      <c r="BW154" s="238">
        <v>0.22</v>
      </c>
      <c r="BX154" s="248" t="s">
        <v>170</v>
      </c>
      <c r="BY154" s="238" t="s">
        <v>171</v>
      </c>
      <c r="CA154" s="373"/>
      <c r="CB154" s="435"/>
      <c r="CC154" s="438"/>
      <c r="CD154" s="407"/>
      <c r="CE154" s="173" t="s">
        <v>227</v>
      </c>
      <c r="CF154" s="131" t="s">
        <v>184</v>
      </c>
      <c r="CG154" s="251"/>
      <c r="CH154" s="240" t="s">
        <v>160</v>
      </c>
      <c r="CI154" s="251"/>
      <c r="CJ154" s="238">
        <v>0.22</v>
      </c>
      <c r="CK154" s="248" t="s">
        <v>170</v>
      </c>
      <c r="CL154" s="238" t="s">
        <v>171</v>
      </c>
      <c r="CN154" s="373"/>
      <c r="CO154" s="435"/>
      <c r="CP154" s="438"/>
      <c r="CQ154" s="407"/>
      <c r="CR154" s="173" t="s">
        <v>227</v>
      </c>
      <c r="CS154" s="131" t="s">
        <v>184</v>
      </c>
      <c r="CT154" s="173"/>
      <c r="CU154" s="129" t="s">
        <v>160</v>
      </c>
      <c r="CV154" s="173"/>
      <c r="CW154" s="131">
        <v>0.22</v>
      </c>
      <c r="CX154" s="128" t="s">
        <v>170</v>
      </c>
      <c r="CY154" s="131" t="s">
        <v>171</v>
      </c>
      <c r="DA154" s="373"/>
      <c r="DB154" s="435"/>
      <c r="DC154" s="438"/>
      <c r="DD154" s="407"/>
      <c r="DE154" s="173" t="s">
        <v>227</v>
      </c>
      <c r="DF154" s="131" t="s">
        <v>184</v>
      </c>
      <c r="DG154" s="173"/>
      <c r="DH154" s="129" t="s">
        <v>160</v>
      </c>
      <c r="DI154" s="173"/>
      <c r="DJ154" s="131">
        <v>0.22</v>
      </c>
      <c r="DK154" s="128" t="s">
        <v>170</v>
      </c>
      <c r="DL154" s="131" t="s">
        <v>171</v>
      </c>
    </row>
    <row r="155" spans="1:116" ht="9.75" customHeight="1" x14ac:dyDescent="0.2">
      <c r="A155" s="373"/>
      <c r="B155" s="435"/>
      <c r="C155" s="438"/>
      <c r="D155" s="407"/>
      <c r="E155" s="214" t="s">
        <v>228</v>
      </c>
      <c r="F155" s="131" t="s">
        <v>184</v>
      </c>
      <c r="G155" s="251"/>
      <c r="H155" s="240" t="s">
        <v>160</v>
      </c>
      <c r="I155" s="251"/>
      <c r="J155" s="238">
        <v>8.2000000000000003E-2</v>
      </c>
      <c r="K155" s="248" t="s">
        <v>170</v>
      </c>
      <c r="L155" s="238" t="s">
        <v>171</v>
      </c>
      <c r="N155" s="373"/>
      <c r="O155" s="435"/>
      <c r="P155" s="438"/>
      <c r="Q155" s="407"/>
      <c r="R155" s="173" t="s">
        <v>228</v>
      </c>
      <c r="S155" s="131" t="s">
        <v>184</v>
      </c>
      <c r="T155" s="251"/>
      <c r="U155" s="240" t="s">
        <v>160</v>
      </c>
      <c r="V155" s="251"/>
      <c r="W155" s="238">
        <v>8.2000000000000003E-2</v>
      </c>
      <c r="X155" s="248" t="s">
        <v>170</v>
      </c>
      <c r="Y155" s="238" t="s">
        <v>171</v>
      </c>
      <c r="AA155" s="373"/>
      <c r="AB155" s="435"/>
      <c r="AC155" s="438"/>
      <c r="AD155" s="407"/>
      <c r="AE155" s="173" t="s">
        <v>228</v>
      </c>
      <c r="AF155" s="131" t="s">
        <v>184</v>
      </c>
      <c r="AG155" s="251"/>
      <c r="AH155" s="240" t="s">
        <v>160</v>
      </c>
      <c r="AI155" s="251"/>
      <c r="AJ155" s="238">
        <v>8.2000000000000003E-2</v>
      </c>
      <c r="AK155" s="248" t="s">
        <v>170</v>
      </c>
      <c r="AL155" s="238" t="s">
        <v>171</v>
      </c>
      <c r="AN155" s="373"/>
      <c r="AO155" s="435"/>
      <c r="AP155" s="438"/>
      <c r="AQ155" s="407"/>
      <c r="AR155" s="173" t="s">
        <v>228</v>
      </c>
      <c r="AS155" s="131" t="s">
        <v>184</v>
      </c>
      <c r="AT155" s="173"/>
      <c r="AU155" s="129" t="s">
        <v>160</v>
      </c>
      <c r="AV155" s="173"/>
      <c r="AW155" s="131">
        <v>8.2000000000000003E-2</v>
      </c>
      <c r="AX155" s="128" t="s">
        <v>170</v>
      </c>
      <c r="AY155" s="131" t="s">
        <v>171</v>
      </c>
      <c r="BA155" s="373"/>
      <c r="BB155" s="435"/>
      <c r="BC155" s="438"/>
      <c r="BD155" s="407"/>
      <c r="BE155" s="173" t="s">
        <v>228</v>
      </c>
      <c r="BF155" s="131" t="s">
        <v>184</v>
      </c>
      <c r="BG155" s="173"/>
      <c r="BH155" s="129" t="s">
        <v>160</v>
      </c>
      <c r="BI155" s="173"/>
      <c r="BJ155" s="131">
        <v>8.2000000000000003E-2</v>
      </c>
      <c r="BK155" s="128" t="s">
        <v>170</v>
      </c>
      <c r="BL155" s="131" t="s">
        <v>171</v>
      </c>
      <c r="BN155" s="373"/>
      <c r="BO155" s="435"/>
      <c r="BP155" s="438"/>
      <c r="BQ155" s="407"/>
      <c r="BR155" s="173" t="s">
        <v>228</v>
      </c>
      <c r="BS155" s="131" t="s">
        <v>184</v>
      </c>
      <c r="BT155" s="251"/>
      <c r="BU155" s="240" t="s">
        <v>160</v>
      </c>
      <c r="BV155" s="251"/>
      <c r="BW155" s="238">
        <v>8.2000000000000003E-2</v>
      </c>
      <c r="BX155" s="248" t="s">
        <v>170</v>
      </c>
      <c r="BY155" s="238" t="s">
        <v>171</v>
      </c>
      <c r="CA155" s="373"/>
      <c r="CB155" s="435"/>
      <c r="CC155" s="438"/>
      <c r="CD155" s="407"/>
      <c r="CE155" s="173" t="s">
        <v>228</v>
      </c>
      <c r="CF155" s="131" t="s">
        <v>184</v>
      </c>
      <c r="CG155" s="173"/>
      <c r="CH155" s="129" t="s">
        <v>160</v>
      </c>
      <c r="CI155" s="173"/>
      <c r="CJ155" s="131">
        <v>8.2000000000000003E-2</v>
      </c>
      <c r="CK155" s="128" t="s">
        <v>170</v>
      </c>
      <c r="CL155" s="131" t="s">
        <v>171</v>
      </c>
      <c r="CN155" s="373"/>
      <c r="CO155" s="435"/>
      <c r="CP155" s="438"/>
      <c r="CQ155" s="407"/>
      <c r="CR155" s="173" t="s">
        <v>228</v>
      </c>
      <c r="CS155" s="131" t="s">
        <v>184</v>
      </c>
      <c r="CT155" s="173"/>
      <c r="CU155" s="129" t="s">
        <v>160</v>
      </c>
      <c r="CV155" s="173"/>
      <c r="CW155" s="131">
        <v>8.2000000000000003E-2</v>
      </c>
      <c r="CX155" s="128" t="s">
        <v>170</v>
      </c>
      <c r="CY155" s="131" t="s">
        <v>171</v>
      </c>
      <c r="DA155" s="373"/>
      <c r="DB155" s="435"/>
      <c r="DC155" s="438"/>
      <c r="DD155" s="407"/>
      <c r="DE155" s="173" t="s">
        <v>228</v>
      </c>
      <c r="DF155" s="131" t="s">
        <v>184</v>
      </c>
      <c r="DG155" s="173"/>
      <c r="DH155" s="129" t="s">
        <v>160</v>
      </c>
      <c r="DI155" s="173"/>
      <c r="DJ155" s="131">
        <v>8.2000000000000003E-2</v>
      </c>
      <c r="DK155" s="128" t="s">
        <v>170</v>
      </c>
      <c r="DL155" s="131" t="s">
        <v>171</v>
      </c>
    </row>
    <row r="156" spans="1:116" ht="9.75" customHeight="1" x14ac:dyDescent="0.2">
      <c r="A156" s="373"/>
      <c r="B156" s="435"/>
      <c r="C156" s="438"/>
      <c r="D156" s="407"/>
      <c r="E156" s="214" t="s">
        <v>229</v>
      </c>
      <c r="F156" s="131" t="s">
        <v>184</v>
      </c>
      <c r="G156" s="173"/>
      <c r="H156" s="129" t="s">
        <v>160</v>
      </c>
      <c r="I156" s="173"/>
      <c r="J156" s="131">
        <v>0.36</v>
      </c>
      <c r="K156" s="128" t="s">
        <v>170</v>
      </c>
      <c r="L156" s="131" t="s">
        <v>171</v>
      </c>
      <c r="N156" s="373"/>
      <c r="O156" s="435"/>
      <c r="P156" s="438"/>
      <c r="Q156" s="407"/>
      <c r="R156" s="173" t="s">
        <v>229</v>
      </c>
      <c r="S156" s="131" t="s">
        <v>184</v>
      </c>
      <c r="T156" s="251"/>
      <c r="U156" s="240" t="s">
        <v>160</v>
      </c>
      <c r="V156" s="251"/>
      <c r="W156" s="238">
        <v>0.36</v>
      </c>
      <c r="X156" s="248" t="s">
        <v>170</v>
      </c>
      <c r="Y156" s="238" t="s">
        <v>171</v>
      </c>
      <c r="AA156" s="373"/>
      <c r="AB156" s="435"/>
      <c r="AC156" s="438"/>
      <c r="AD156" s="407"/>
      <c r="AE156" s="173" t="s">
        <v>229</v>
      </c>
      <c r="AF156" s="131" t="s">
        <v>184</v>
      </c>
      <c r="AG156" s="173"/>
      <c r="AH156" s="129" t="s">
        <v>160</v>
      </c>
      <c r="AI156" s="173"/>
      <c r="AJ156" s="131">
        <v>0.36</v>
      </c>
      <c r="AK156" s="128" t="s">
        <v>170</v>
      </c>
      <c r="AL156" s="131" t="s">
        <v>171</v>
      </c>
      <c r="AN156" s="373"/>
      <c r="AO156" s="435"/>
      <c r="AP156" s="438"/>
      <c r="AQ156" s="407"/>
      <c r="AR156" s="173" t="s">
        <v>229</v>
      </c>
      <c r="AS156" s="131" t="s">
        <v>184</v>
      </c>
      <c r="AT156" s="173"/>
      <c r="AU156" s="129" t="s">
        <v>160</v>
      </c>
      <c r="AV156" s="173"/>
      <c r="AW156" s="131">
        <v>0.36</v>
      </c>
      <c r="AX156" s="128" t="s">
        <v>170</v>
      </c>
      <c r="AY156" s="131" t="s">
        <v>171</v>
      </c>
      <c r="BA156" s="373"/>
      <c r="BB156" s="435"/>
      <c r="BC156" s="438"/>
      <c r="BD156" s="407"/>
      <c r="BE156" s="173" t="s">
        <v>229</v>
      </c>
      <c r="BF156" s="131" t="s">
        <v>184</v>
      </c>
      <c r="BG156" s="173"/>
      <c r="BH156" s="129" t="s">
        <v>160</v>
      </c>
      <c r="BI156" s="173"/>
      <c r="BJ156" s="131">
        <v>0.36</v>
      </c>
      <c r="BK156" s="128" t="s">
        <v>170</v>
      </c>
      <c r="BL156" s="131" t="s">
        <v>171</v>
      </c>
      <c r="BN156" s="373"/>
      <c r="BO156" s="435"/>
      <c r="BP156" s="438"/>
      <c r="BQ156" s="407"/>
      <c r="BR156" s="173" t="s">
        <v>229</v>
      </c>
      <c r="BS156" s="131" t="s">
        <v>184</v>
      </c>
      <c r="BT156" s="173"/>
      <c r="BU156" s="129" t="s">
        <v>160</v>
      </c>
      <c r="BV156" s="173"/>
      <c r="BW156" s="131">
        <v>0.36</v>
      </c>
      <c r="BX156" s="128" t="s">
        <v>170</v>
      </c>
      <c r="BY156" s="131" t="s">
        <v>171</v>
      </c>
      <c r="CA156" s="373"/>
      <c r="CB156" s="435"/>
      <c r="CC156" s="438"/>
      <c r="CD156" s="407"/>
      <c r="CE156" s="173" t="s">
        <v>229</v>
      </c>
      <c r="CF156" s="131" t="s">
        <v>184</v>
      </c>
      <c r="CG156" s="173"/>
      <c r="CH156" s="129" t="s">
        <v>160</v>
      </c>
      <c r="CI156" s="173"/>
      <c r="CJ156" s="131">
        <v>0.36</v>
      </c>
      <c r="CK156" s="128" t="s">
        <v>170</v>
      </c>
      <c r="CL156" s="131" t="s">
        <v>171</v>
      </c>
      <c r="CN156" s="373"/>
      <c r="CO156" s="435"/>
      <c r="CP156" s="438"/>
      <c r="CQ156" s="407"/>
      <c r="CR156" s="173" t="s">
        <v>229</v>
      </c>
      <c r="CS156" s="131" t="s">
        <v>184</v>
      </c>
      <c r="CT156" s="173"/>
      <c r="CU156" s="129" t="s">
        <v>160</v>
      </c>
      <c r="CV156" s="173"/>
      <c r="CW156" s="131">
        <v>0.36</v>
      </c>
      <c r="CX156" s="128" t="s">
        <v>170</v>
      </c>
      <c r="CY156" s="131" t="s">
        <v>171</v>
      </c>
      <c r="DA156" s="373"/>
      <c r="DB156" s="435"/>
      <c r="DC156" s="438"/>
      <c r="DD156" s="407"/>
      <c r="DE156" s="173" t="s">
        <v>229</v>
      </c>
      <c r="DF156" s="131" t="s">
        <v>184</v>
      </c>
      <c r="DG156" s="173"/>
      <c r="DH156" s="129" t="s">
        <v>160</v>
      </c>
      <c r="DI156" s="173"/>
      <c r="DJ156" s="131">
        <v>0.36</v>
      </c>
      <c r="DK156" s="128" t="s">
        <v>170</v>
      </c>
      <c r="DL156" s="131" t="s">
        <v>171</v>
      </c>
    </row>
    <row r="157" spans="1:116" ht="9.75" customHeight="1" x14ac:dyDescent="0.2">
      <c r="A157" s="374"/>
      <c r="B157" s="436"/>
      <c r="C157" s="439"/>
      <c r="D157" s="408"/>
      <c r="E157" s="220"/>
      <c r="F157" s="136"/>
      <c r="G157" s="136"/>
      <c r="H157" s="136"/>
      <c r="I157" s="136"/>
      <c r="J157" s="136"/>
      <c r="K157" s="136"/>
      <c r="L157" s="136"/>
      <c r="M157" s="108"/>
      <c r="N157" s="374"/>
      <c r="O157" s="436"/>
      <c r="P157" s="439"/>
      <c r="Q157" s="408"/>
      <c r="R157" s="132"/>
      <c r="S157" s="136"/>
      <c r="T157" s="136"/>
      <c r="U157" s="136"/>
      <c r="V157" s="136"/>
      <c r="W157" s="136"/>
      <c r="X157" s="136"/>
      <c r="Y157" s="136"/>
      <c r="AA157" s="374"/>
      <c r="AB157" s="436"/>
      <c r="AC157" s="439"/>
      <c r="AD157" s="408"/>
      <c r="AE157" s="132"/>
      <c r="AF157" s="136"/>
      <c r="AG157" s="136"/>
      <c r="AH157" s="136"/>
      <c r="AI157" s="136"/>
      <c r="AJ157" s="136"/>
      <c r="AK157" s="136"/>
      <c r="AL157" s="136"/>
      <c r="AN157" s="374"/>
      <c r="AO157" s="436"/>
      <c r="AP157" s="439"/>
      <c r="AQ157" s="408"/>
      <c r="AR157" s="132"/>
      <c r="AS157" s="136"/>
      <c r="AT157" s="136"/>
      <c r="AU157" s="136"/>
      <c r="AV157" s="136"/>
      <c r="AW157" s="136"/>
      <c r="AX157" s="136"/>
      <c r="AY157" s="136"/>
      <c r="BA157" s="374"/>
      <c r="BB157" s="436"/>
      <c r="BC157" s="439"/>
      <c r="BD157" s="408"/>
      <c r="BE157" s="132"/>
      <c r="BF157" s="136"/>
      <c r="BG157" s="136"/>
      <c r="BH157" s="136"/>
      <c r="BI157" s="136"/>
      <c r="BJ157" s="136"/>
      <c r="BK157" s="136"/>
      <c r="BL157" s="136"/>
      <c r="BN157" s="374"/>
      <c r="BO157" s="436"/>
      <c r="BP157" s="439"/>
      <c r="BQ157" s="408"/>
      <c r="BR157" s="132"/>
      <c r="BS157" s="136"/>
      <c r="BT157" s="136"/>
      <c r="BU157" s="136"/>
      <c r="BV157" s="136"/>
      <c r="BW157" s="136"/>
      <c r="BX157" s="136"/>
      <c r="BY157" s="136"/>
      <c r="CA157" s="374"/>
      <c r="CB157" s="436"/>
      <c r="CC157" s="439"/>
      <c r="CD157" s="408"/>
      <c r="CE157" s="132"/>
      <c r="CF157" s="136"/>
      <c r="CG157" s="136"/>
      <c r="CH157" s="136"/>
      <c r="CI157" s="136"/>
      <c r="CJ157" s="136"/>
      <c r="CK157" s="136"/>
      <c r="CL157" s="136"/>
      <c r="CN157" s="374"/>
      <c r="CO157" s="436"/>
      <c r="CP157" s="439"/>
      <c r="CQ157" s="408"/>
      <c r="CR157" s="132"/>
      <c r="CS157" s="136"/>
      <c r="CT157" s="136"/>
      <c r="CU157" s="136"/>
      <c r="CV157" s="136"/>
      <c r="CW157" s="136"/>
      <c r="CX157" s="136"/>
      <c r="CY157" s="136"/>
      <c r="DA157" s="374"/>
      <c r="DB157" s="436"/>
      <c r="DC157" s="439"/>
      <c r="DD157" s="408"/>
      <c r="DE157" s="132"/>
      <c r="DF157" s="136"/>
      <c r="DG157" s="136"/>
      <c r="DH157" s="136"/>
      <c r="DI157" s="136"/>
      <c r="DJ157" s="136"/>
      <c r="DK157" s="136"/>
      <c r="DL157" s="136"/>
    </row>
    <row r="158" spans="1:116" x14ac:dyDescent="0.2">
      <c r="C158" s="192"/>
      <c r="D158" s="121"/>
      <c r="P158" s="192"/>
      <c r="Q158" s="121"/>
      <c r="AC158" s="192"/>
      <c r="AD158" s="121"/>
      <c r="AP158" s="192"/>
      <c r="AQ158" s="121"/>
      <c r="BC158" s="192"/>
      <c r="BD158" s="121"/>
      <c r="BP158" s="192"/>
      <c r="BQ158" s="121"/>
      <c r="CC158" s="192"/>
      <c r="CD158" s="121"/>
      <c r="CP158" s="192"/>
      <c r="CQ158" s="121"/>
      <c r="DC158" s="192"/>
      <c r="DD158" s="121"/>
    </row>
    <row r="159" spans="1:116" x14ac:dyDescent="0.2">
      <c r="C159" s="192"/>
      <c r="D159" s="121"/>
      <c r="P159" s="192"/>
      <c r="Q159" s="121"/>
      <c r="AC159" s="192"/>
      <c r="AD159" s="121"/>
      <c r="AP159" s="192"/>
      <c r="AQ159" s="121"/>
      <c r="BC159" s="192"/>
      <c r="BD159" s="121"/>
      <c r="BP159" s="192"/>
      <c r="BQ159" s="121"/>
      <c r="CC159" s="192"/>
      <c r="CD159" s="121"/>
      <c r="CP159" s="192"/>
      <c r="CQ159" s="121"/>
      <c r="DC159" s="192"/>
      <c r="DD159" s="121"/>
    </row>
    <row r="160" spans="1:116" x14ac:dyDescent="0.2">
      <c r="C160" s="192"/>
      <c r="D160" s="121"/>
      <c r="P160" s="192"/>
      <c r="Q160" s="121"/>
      <c r="AC160" s="192"/>
      <c r="AD160" s="121"/>
      <c r="AP160" s="192"/>
      <c r="AQ160" s="121"/>
      <c r="BC160" s="192"/>
      <c r="BD160" s="121"/>
      <c r="BP160" s="192"/>
      <c r="BQ160" s="121"/>
      <c r="CC160" s="192"/>
      <c r="CD160" s="121"/>
      <c r="CP160" s="192"/>
      <c r="CQ160" s="121"/>
      <c r="DC160" s="192"/>
      <c r="DD160" s="121"/>
    </row>
    <row r="161" spans="3:108" x14ac:dyDescent="0.2">
      <c r="D161" s="121"/>
      <c r="Q161" s="121"/>
      <c r="AD161" s="121"/>
      <c r="AQ161" s="121"/>
      <c r="BD161" s="121"/>
      <c r="BQ161" s="121"/>
      <c r="CD161" s="121"/>
      <c r="CQ161" s="121"/>
      <c r="DD161" s="121"/>
    </row>
    <row r="163" spans="3:108" ht="11.25" customHeight="1" x14ac:dyDescent="0.2">
      <c r="C163" s="103"/>
      <c r="P163" s="103"/>
      <c r="AC163" s="103"/>
      <c r="AP163" s="103"/>
      <c r="BC163" s="103"/>
      <c r="BP163" s="103"/>
      <c r="CC163" s="103"/>
      <c r="CP163" s="103"/>
      <c r="DC163" s="103"/>
    </row>
  </sheetData>
  <protectedRanges>
    <protectedRange sqref="C3:D3 C10 D134:L134 E157:L157 D98:L98 E17:L17 P6:Q7 P10 AC6:AD7 AC10 AP6:AQ7 AP10 BC6:BD7 BC10 BP6:BQ7 BP10 CC6:CD7 CC10 CP6:CQ7 CP10 P3:Q3 AC3:AD3 AP3:AQ3 BC3:BD3 BP3:BQ3 CC3:CD3 CP3:CQ3 E21:L21 D111:L115 Q99:Q110 D118:D133 D135:D141 D14:D36 D142:J142 L142 AD99:AD110 Q118:Q133 Q135:Q141 Q14:Q36 AQ99:AQ110 AD118:AD133 AD135:AD141 AD14:AD36 BD99:BD110 AQ118:AQ133 AQ135:AQ141 AQ14:AQ36 BQ99:BQ110 BD118:BD133 BD135:BD141 BD14:BD36 CD99:CD110 BQ118:BQ133 BQ135:BQ141 BQ14:BQ36 CQ99:CQ110 CD118:CD133 CD135:CD141 CQ118:CQ133 CQ135:CQ141 CQ14:CQ36 D99:D110 D150:D152 Q142:W142 Y142 G148:K148 AD142:AJ142 AL142 AD150:AD152 AQ142:AW142 AY142 AQ150:AQ152 BD142:BJ142 BL142 BD150:BD152 BQ142:BW142 BY142 BQ150:BQ152 CD142:CJ142 CL142 CD150:CD152 CQ142:CW142 CY142 CQ39:CQ97 CD39:CD97 BQ39:BQ97 BD39:BD97 AQ39:AQ97 AD39:AD97 Q39:Q97 D39:D97 DC6:DD7 DC10 DC3:DD3 DD99:DD110 DD118:DD133 DD135:DD141 DD14:DD36 CQ150:CQ152 DD142:DJ142 DL142 DD39:DD97 CD14:CD21 CD23:CD36 R17:Y17 R21:Y21 AE17:AL17 AE21:AL21 AR17:AY17 AR21:AY21 BE17:BL17 BE21:BL21 BR17:BY17 BR21:BY21 CE17:CL17 CE21:CL21 CR17:CY17 CR21:CY21 DE17:DL17 DE21:DL21 Q98:Y98 Q111:Y115 AD98:AL98 AD111:AL115 AQ98:AY98 AQ111:AY115 BD98:BL98 BD111:BL115 BQ98:BY98 BQ111:BY115 CD98:CL98 CD111:CL115 CQ98:CY98 CQ111:CY115 DD98:DL98 DD111:DL115 Q134:Y134 AD134:AL134 AQ134:AY134 BD134:BL134 BQ134:BY134 CD134:CL134 CQ134:CY134 DD134:DL134 F143:L147 D143:E148 Q143:Y147 Q150:Q152 AD143:AL147 AQ143:AY147 BD143:BL147 BQ143:BY147 CD143:CL147 CQ143:CY147 DD143:DL147 DD150:DD152 R157:Y157 T148:X148 Q148:R148 AE157:AL157 AG148:AK148 AD148:AE148 AR157:AY157 AT148:AX148 AQ148:AR148 BE157:BL157 BG148:BK148 BD148:BE148 BR157:BY157 BT148:BX148 BQ148:BR148 CE157:CL157 CG148:CK148 CD148:CE148 CR157:CY157 CT148:CX148 CQ148:CR148 DE157:DL157 DG148:DK148 DD148:DE148 C6:D7" name="Range1_10"/>
    <protectedRange password="CDC0" sqref="G6 T6 AG6 AT6 BG6 BT6 CG6 CT6 DG6" name="Range1_2_1"/>
    <protectedRange sqref="L14:L16 G18:G20 G23 G25:G28 Y14:Y16 AL14:AL16 AY14:AY16 BL14:BL16 BY14:BY16 CL14:CL16 CY14:CY16 G14:G16 DL14:DL16 T23 T25:T28 AG23 AG25:AG28 AT23 AT25:AT28 BG23 BG25:BG28 BT23 BT25:BT28 CG23 CG25:CG28 CT23 CT25:CT28 DG23 DG25:DG28 T18:T20 T14:T16 AG18:AG20 AG14:AG16 AT18:AT20 AT14:AT16 BG18:BG20 BG14:BG16 BT18:BT20 BT14:BT16 CG18:CG20 CG14:CG16 CT18:CT20 CT14:CT16 DG18:DG20 DG14:DG16" name="Range1_1_5"/>
    <protectedRange sqref="I14:J16 V14:W16 AI14:AJ16 AV14:AW16 BI14:BJ16 BV14:BW16 CI14:CJ16 CV14:CW16 DI14:DJ16" name="Range1_3_1"/>
    <protectedRange sqref="L18:L20 Y18:Y20 AL18:AL20 AY18:AY20 BL18:BL20 BY18:BY20 CL18:CL20 CY18:CY20 DL18:DL20" name="Range1_4_2"/>
    <protectedRange sqref="I18:J20 V18:W20 AI18:AJ20 AV18:AW20 BI18:BJ20 BV18:BW20 CI18:CJ20 CV18:CW20 DI18:DJ20" name="Range1_5_1"/>
    <protectedRange sqref="L23 Y23 AL23 AY23 BL23 BY23 CL23 CY23 DL23" name="Range1_6_2"/>
    <protectedRange sqref="L25:L29 Y25:Y29 AL25:AL29 AY25:AY29 BL25:BL29 BY25:BY29 CL25:CL29 CY25:CY29 DL25:DL29" name="Range1_7_1"/>
    <protectedRange sqref="L30:L36 Y30:Y36 AL30:AL36 AY30:AY36 BL30:BL36 BY30:BY36 CL30:CL36 CY30:CY36 DL30:DL36" name="Range1_9_2"/>
    <protectedRange sqref="G30 T30 AG30 AT30 BG30 BT30 CG30 CT30 DG30" name="Range1_3_1_1_1"/>
    <protectedRange sqref="E94:E95 I96:J97 F96:H96 L39:L77 G77 I77:J77 I43:J47 L94:L97 I76 G94:G95 R94:R95 V96:W97 S96:U96 Y39:Y77 T77 V77:W77 V43:W47 Y94:Y97 V76 T94:T95 AE94:AE95 AI96:AJ97 AF96:AH96 AL39:AL77 AG77 AI77:AJ77 AI43:AJ47 AL94:AL97 AI76 AG94:AG95 AR94:AR95 AV96:AW97 AS96:AU96 AY39:AY77 AT77 AV77:AW77 AV43:AW47 AY94:AY97 AV76 AT94:AT95 BE94:BE95 BI96:BJ97 BF96:BH96 BL39:BL77 BG77 BI77:BJ77 BI43:BJ47 BL94:BL97 BI76 BG94:BG95 BR94:BR95 BV96:BW97 BS96:BU96 BY39:BY77 BT77 BV77:BW77 BV43:BW47 BY94:BY97 BV76 BT94:BT95 CE94:CE95 CI96:CJ97 CF96:CH96 CL39:CL77 CG77 CI77:CJ77 CI43:CJ47 CL94:CL97 CI76 CG94:CG95 CR94:CR95 CV96:CW97 CS96:CU96 CY39:CY77 CT77 CV77:CW77 CV43:CW47 CY94:CY97 CV76 CT94:CT95 DE94:DE95 DI96:DJ97 DF96:DH96 DL39:DL77 DG77 DI77:DJ77 DI43:DJ47 DL94:DL97 DI76 DG94:DG95" name="Range1_11_1"/>
    <protectedRange sqref="I94:J95 V94:W95 AI94:AJ95 AV94:AW95 BI94:BJ95 BV94:BW95 CI94:CJ95 CV94:CW95 DI94:DJ95" name="Range1_2_2_1_1"/>
    <protectedRange password="CDC0" sqref="H77 U77 AH77 AU77 BH77 BU77 CH77 CU77 DH77" name="Range1_14_1_1_2_1"/>
    <protectedRange sqref="I39:J39 V39:W39 AI39:AJ39 AV39:AW39 BI39:BJ39 BV39:BW39 CI39:CJ39 CV39:CW39 DI39:DJ39" name="Range1_25_4_1_1_1"/>
    <protectedRange sqref="I40:J40 V40:W40 AI40:AJ40 AV40:AW40 BI40:BJ40 BV40:BW40 CI40:CJ40 CV40:CW40 DI40:DJ40" name="Range1_25_2_20_1"/>
    <protectedRange sqref="I41:J41 V41:W41 AI41:AJ41 AV41:AW41 BI41:BJ41 BV41:BW41 CI41:CJ41 CV41:CW41 DI41:DJ41" name="Range1_25_2_1_1_1"/>
    <protectedRange sqref="I48:J48 V48:W48 AI48:AJ48 AV48:AW48 BI48:BJ48 BV48:BW48 CI48:CJ48 CV48:CW48 DI48:DJ48" name="Range1_25_2_2_1_1"/>
    <protectedRange sqref="I49:J49 V49:W49 AI49:AJ49 AV49:AW49 BI49:BJ49 BV49:BW49 CI49:CJ49 CV49:CW49 DI49:DJ49" name="Range1_25_2_3_1_1"/>
    <protectedRange sqref="I50:J50 V50:W50 AI50:AJ50 AV50:AW50 BI50:BJ50 BV50:BW50 CI50:CJ50 CV50:CW50 DI50:DJ50" name="Range1_25_2_4_1_1"/>
    <protectedRange sqref="I51:J51 V51:W51 AI51:AJ51 AV51:AW51 BI51:BJ51 BV51:BW51 CI51:CJ51 CV51:CW51 DI51:DJ51" name="Range1_25_2_5_1_1"/>
    <protectedRange sqref="I52:J52 V52:W52 AI52:AJ52 AV52:AW52 BI52:BJ52 BV52:BW52 CI52:CJ52 CV52:CW52 DI52:DJ52" name="Range1_25_2_6_1_1"/>
    <protectedRange sqref="I53:J53 V53:W53 AI53:AJ53 AV53:AW53 BI53:BJ53 BV53:BW53 CI53:CJ53 CV53:CW53 DI53:DJ53" name="Range1_25_2_7_1_1"/>
    <protectedRange sqref="I54:J54 V54:W54 AI54:AJ54 AV54:AW54 BI54:BJ54 BV54:BW54 CI54:CJ54 CV54:CW54 DI54:DJ54" name="Range1_25_2_8_1_1"/>
    <protectedRange sqref="I55:J55 V55:W55 AI55:AJ55 AV55:AW55 BI55:BJ55 BV55:BW55 CI55:CJ55 CV55:CW55 DI55:DJ55" name="Range1_25_2_9_1_1"/>
    <protectedRange sqref="I56:J56 V56:W56 AI56:AJ56 AV56:AW56 BI56:BJ56 BV56:BW56 CI56:CJ56 CV56:CW56 DI56:DJ56" name="Range1_25_2_10_1_1"/>
    <protectedRange sqref="I57:J57 V57:W57 AI57:AJ57 AV57:AW57 BI57:BJ57 BV57:BW57 CI57:CJ57 CV57:CW57 DI57:DJ57" name="Range1_25_2_11_1_1"/>
    <protectedRange sqref="I58:J58 V58:W58 AI58:AJ58 AV58:AW58 BI58:BJ58 BV58:BW58 CI58:CJ58 CV58:CW58 DI58:DJ58" name="Range1_25_2_12_1_1"/>
    <protectedRange sqref="I59:J59 V59:W59 AI59:AJ59 AV59:AW59 BI59:BJ59 BV59:BW59 CI59:CJ59 CV59:CW59 DI59:DJ59" name="Range1_25_2_13_1_1"/>
    <protectedRange sqref="I60:J60 V60:W60 AI60:AJ60 AV60:AW60 BI60:BJ60 BV60:BW60 CI60:CJ60 CV60:CW60 DI60:DJ60" name="Range1_25_2_14_1_1"/>
    <protectedRange sqref="I61:J71 V61:W71 AI61:AJ71 AV61:AW71 BI61:BJ71 BV61:BW71 CI61:CJ71 CV61:CW71 DI61:DJ71" name="Range1_25_2_15_1_1"/>
    <protectedRange sqref="I72:J72 V72:W72 AI72:AJ72 AV72:AW72 BI72:BJ72 BV72:BW72 CI72:CJ72 CV72:CW72 DI72:DJ72" name="Range1_25_2_16_1_1"/>
    <protectedRange sqref="I73:J73 V73:W73 AI73:AJ73 AV73:AW73 BI73:BJ73 BV73:BW73 CI73:CJ73 CV73:CW73 DI73:DJ73" name="Range1_25_2_17_1_1"/>
    <protectedRange sqref="I74:J74 V74:W74 AI74:AJ74 AV74:AW74 BI74:BJ74 BV74:BW74 CI74:CJ74 CV74:CW74 DI74:DJ74" name="Range1_25_2_18_1_1"/>
    <protectedRange sqref="I75:J75 V75:W75 AI75:AJ75 AV75:AW75 BI75:BJ75 BV75:BW75 CI75:CJ75 CV75:CW75 DI75:DJ75" name="Range1_25_2_19_1_1"/>
    <protectedRange sqref="I99:J110 E99:E110 R99:R110 AE99:AE110 AR99:AR110 BE99:BE110 BR99:BR110 CE99:CE110 CR99:CR110 DE99:DE110 L99:L110 Y99:Y110 AL99:AL110 AY99:AY110 BL99:BL110 BY99:BY110 CL99:CL110 CY99:CY110 DL99:DL110 V99:W110 AI99:AJ110 AV99:AW110 BI99:BJ110 BV99:BW110 CI99:CJ110 CV99:CW110 DI99:DJ110" name="Range1_13_1"/>
    <protectedRange password="CDC0" sqref="G99:G110 T99:T110 AG99:AG110 AT99:AT110 BG99:BG110 BT99:BT110 CG99:CG110 CT99:CT110 DG99:DG110" name="Range1_16_1_1_1_1_1"/>
    <protectedRange sqref="F131 L119:L133 S131 Y119:Y133 AF131 AL119:AL133 AS131 AY119:AY133 BF131 BL119:BL133 BS131 BY119:BY133 CF131 CL119:CL133 CS131 CY119:CY133 DF131 DL119:DL133" name="Range1_14_1"/>
    <protectedRange password="CDC0" sqref="E132:E133 E119:E129 R132:R133 R119:R129 AE132:AE133 AE119:AE129 AR132:AR133 AR119:AR129 BE132:BE133 BE119:BE129 BR132:BR133 BR119:BR129 CE132:CE133 CE119:CE129 CR132:CR133 CR119:CR129 DE132:DE133 DE119:DE129" name="Range1_18_1"/>
    <protectedRange sqref="G119:H133 T119:U133 AG119:AH133 AT119:AU133 BG119:BH133 BT119:BU133 CG119:CH133 CT119:CU133 DG119:DH133" name="Range1_28_1_1"/>
    <protectedRange sqref="I119:J133 V119:W133 AI119:AJ133 AV119:AW133 BI119:BJ133 BV119:BW133 CI119:CJ133 CV119:CW133 DI119:DJ133" name="Range1_4_1_1"/>
    <protectedRange sqref="E135 I135:J135 I140:J141 E140:E141 L135:L141 R135 V135:W135 V140:W141 R140:R141 Y135:Y141 AE135 AI135:AJ135 AI140:AJ141 AE140:AE141 AL135:AL141 AR135 AV135:AW135 AV140:AW141 AR140:AR141 AY135:AY141 BE135 BI135:BJ135 BI140:BJ141 BE140:BE141 BL135:BL141 BR135 BV135:BW135 BV140:BW141 BR140:BR141 BY135:BY141 CE135 CI135:CJ135 CI140:CJ141 CE140:CE141 CL135:CL141 CR135 CV135:CW135 CV140:CW141 CR140:CR141 CY135:CY141 DE135 DI135:DJ135 DI140:DJ141 DE140:DE141 DL135:DL141" name="Range1_15_1"/>
    <protectedRange sqref="E136:E139 R136:R139 AE136:AE139 AR136:AR139 BE136:BE139 BR136:BR139 CE136:CE139 CR136:CR139 DE136:DE139" name="Range1_6_1_1"/>
    <protectedRange sqref="I136:J139 V136:W139 AI136:AJ139 AV136:AW139 BI136:BJ139 BV136:BW139 CI136:CJ139 CV136:CW139 DI136:DJ139" name="Range1_6_3_1"/>
    <protectedRange sqref="L148:L156 Y148:Y156 AL148:AL156 AY148:AY156 BL148:BL156 BY148:BY156 CL148:CL156 CY148:CY156 DL148:DL156" name="Range1_16_1"/>
    <protectedRange sqref="I149:J151 V149:W151 AI149:AJ151 AV149:AW151 BI149:BJ151 BV149:BW151 CI149:CJ151 CV149:CW151 DI149:DJ151" name="Range1_1_1_1"/>
    <protectedRange sqref="E149:E151 R149:R151 AE149:AE151 AR149:AR151 BE149:BE151 BR149:BR151 CE149:CE151 CR149:CR151 DE149:DE151" name="Range1_1_2_1"/>
    <protectedRange sqref="K52 K46 X52 X46 AK52 AK46 AX52 AX46 BK52 BK46 BX52 BX46 CK52 CK46 CX52 CX46 DK52 DK46" name="Range1_1_3_1"/>
    <protectedRange sqref="K77 X77 AK77 AX77 BK77 BX77 CK77 CX77 DK77" name="Range1_1_4_1"/>
    <protectedRange sqref="CK136:CK139 CX136 CX138 BX138 BK138 AX138 AK138 X138 DK138" name="Range1_9_1_1"/>
    <protectedRange sqref="L78:L93 BL78:BL93 BY78:BY93 CL78:CL93 CY78:CY93 DL78:DL93 Y78:Y93 AL78:AL93 AY78:AY93" name="Range1_1_3_2_1"/>
    <protectedRange sqref="G93:H93 G78:G92 T93:U93 AG93:AH93 AT93:AU93 BG93:BH93 BG78:BG92 BT93:BU93 CG93:CH93 CT93:CU93 DG93:DH93 I78:J92 BI78:BJ92 BT78:BT92 BV78:BW92 CT78:CT92 CV78:CW92 DG78:DG92 DI78:DJ92 AT78:AT92 AV78:AW92 T78:T92 V78:W92 AG78:AG92 AI78:AJ92 CG78:CG92 CI78:CJ92" name="Range1_4_2_1_1"/>
    <protectedRange sqref="E93 R93 AE93 AR93 BE93 BR93 CE93 CR93 DE93" name="Range1_17_2_1_1"/>
    <protectedRange sqref="I93:J93 V93:W93 AI93:AJ93 AV93:AW93 BI93:BJ93 BV93:BW93 CI93:CJ93 CV93:CW93 DI93:DJ93" name="Range1_21_2_1_1"/>
    <protectedRange password="CDC0" sqref="E78:E92 BE78:BE92 BR78:BR92 CR78:CR92 DE78:DE92 AR78:AR92 R78:R92 AE78:AE92 CE78:CE92" name="Range1_29_1_1"/>
    <protectedRange sqref="I42:J42 V42:W42 AI42:AJ42 AV42:AW42 BI42:BJ42 BV42:BW42 CI42:CJ42 CV42:CW42 DI42:DJ42" name="Range1_25_2_5_3"/>
    <protectedRange sqref="J76:K76 W76:X76 AJ76:AK76 AW76:AX76 BJ76:BK76 BW76:BX76 CJ76:CK76 CW76:CX76 DJ76:DK76" name="Range1_25_2_5_2_1"/>
    <protectedRange password="CDC0" sqref="G39:G76 T39:T76 AG39:AG76 AT39:AT76 BG39:BG76 BT39:BT76 CG39:CG76 CT39:CT76 DG39:DG76" name="Range1_14_1_1_4_2_2"/>
    <protectedRange sqref="G3 T3 AG3 AT3 BG3 BT3 CG3 CT3 DG3" name="Range1_8_1"/>
    <protectedRange password="CDC0" sqref="H14 U14 AH14 AU14 BH14 BU14 CH14 CU14 DH14" name="Range1_14_1_1_4_3_1"/>
    <protectedRange password="CDC0" sqref="H15:H16 U15:U16 AH15:AH16 AU15:AU16 BH15:BH16 BU15:BU16 CH15:CH16 CU15:CU16 DH15:DH16" name="Range1_14_1_1_4_4_1"/>
    <protectedRange password="CDC0" sqref="H18:H20 U18:U20 AH18:AH20 AU18:AU20 BH18:BH20 BU18:BU20 CH18:CH20 CU18:CU20 DH18:DH20" name="Range1_14_1_1_4_5_1"/>
    <protectedRange password="CDC0" sqref="H23 U23 AH23 AU23 BH23 BU23 CH23 CU23 DH23" name="Range1_14_1_1_4_6_1"/>
    <protectedRange password="CDC0" sqref="H25:H28 U25:U28 AH25:AH28 AU25:AU28 BH25:BH28 BU25:BU28 CH25:CH28 CU25:CU28 DH25:DH28" name="Range1_14_1_1_4_7_1"/>
    <protectedRange password="CDC0" sqref="H30:H35 U30:U35 AH30:AH35 AU30:AU35 BH30:BH35 BU30:BU35 CH30:CH35 CU30:CU35 DH30:DH35" name="Range1_14_1_1_4_8_1"/>
    <protectedRange password="CDC0" sqref="H39:H41 U39:U41 AH39:AH41 AU39:AU41 BH39:BH41 BU39:BU41 CH39:CH41 CU39:CU41 DH39:DH41" name="Range1_14_1_1_4_9_1"/>
    <protectedRange password="CDC0" sqref="H42:H76 U42:U76 AH42:AH76 AU42:AU76 BH42:BH76 BU42:BU76 CH42:CH76 CU42:CU76 DH42:DH76" name="Range1_14_1_1_4_10_1"/>
    <protectedRange password="CDC0" sqref="H94:H95 U94:U95 AH94:AH95 AU94:AU95 BH94:BH95 BU94:BU95 CH94:CH95 CU94:CU95 DH94:DH95" name="Range1_14_1_1_4_11_1"/>
    <protectedRange password="CDC0" sqref="H97 U97 AH97 AU97 BH97 BU97 CH97 CU97 DH97" name="Range1_14_1_1_4_12_1"/>
    <protectedRange password="CDC0" sqref="H99:H110 U99:U110 AH99:AH110 AU99:AU110 BH99:BH110 BU99:BU110 CH99:CH110 CU99:CU110 DH99:DH110" name="Range1_14_1_1_4_13_1"/>
    <protectedRange password="CDC0" sqref="H149:H156 U149:U156 AH149:AH156 AU149:AU156 BH149:BH156 BU149:BU156 CH149:CH156 CU149:CU156 DH149:DH156" name="Range1_14_1_1_4_14_1"/>
    <protectedRange password="CDC0" sqref="H78:H92 BH78:BH92 BU78:BU92 CU78:CU92 DH78:DH92 AU78:AU92 U78:U92 AH78:AH92 CH78:CH92" name="Range1_14_1_1_4_20_1"/>
    <protectedRange sqref="C4:D4" name="Range1_23_1"/>
    <protectedRange sqref="P4:Q4" name="Range1_24_1"/>
    <protectedRange sqref="AC4:AD4" name="Range1_25_1"/>
    <protectedRange sqref="AP4:AQ4" name="Range1_26_1"/>
    <protectedRange sqref="BC4:BD4" name="Range1_27_1"/>
    <protectedRange sqref="BP4:BQ4" name="Range1_28_2"/>
    <protectedRange sqref="CC4:CD4" name="Range1_29_2"/>
    <protectedRange sqref="CP4:CQ4 DC4:DD4" name="Range1_30_1"/>
    <protectedRange password="CDC0" sqref="G97 T97 AT97 BG97 BT97 CG97 CT97 DG97 AG97" name="Range1_14_1_1_4_2_1_1"/>
  </protectedRanges>
  <mergeCells count="819">
    <mergeCell ref="AO148:AO157"/>
    <mergeCell ref="AP148:AP157"/>
    <mergeCell ref="AQ148:AQ157"/>
    <mergeCell ref="BA148:BA157"/>
    <mergeCell ref="DD148:DD157"/>
    <mergeCell ref="CO148:CO157"/>
    <mergeCell ref="CP148:CP157"/>
    <mergeCell ref="CQ148:CQ157"/>
    <mergeCell ref="DA148:DA157"/>
    <mergeCell ref="DB148:DB157"/>
    <mergeCell ref="DC148:DC157"/>
    <mergeCell ref="BQ148:BQ157"/>
    <mergeCell ref="CA148:CA157"/>
    <mergeCell ref="CB148:CB157"/>
    <mergeCell ref="CC148:CC157"/>
    <mergeCell ref="CD148:CD157"/>
    <mergeCell ref="CN148:CN157"/>
    <mergeCell ref="O148:O157"/>
    <mergeCell ref="P148:P157"/>
    <mergeCell ref="Q148:Q157"/>
    <mergeCell ref="AA148:AA157"/>
    <mergeCell ref="AB148:AB157"/>
    <mergeCell ref="AC148:AC157"/>
    <mergeCell ref="CQ143:CQ147"/>
    <mergeCell ref="DA143:DA147"/>
    <mergeCell ref="DB143:DB147"/>
    <mergeCell ref="BC143:BC147"/>
    <mergeCell ref="Q143:Q147"/>
    <mergeCell ref="AA143:AA147"/>
    <mergeCell ref="AB143:AB147"/>
    <mergeCell ref="AC143:AC147"/>
    <mergeCell ref="AD143:AD147"/>
    <mergeCell ref="AN143:AN147"/>
    <mergeCell ref="BB148:BB157"/>
    <mergeCell ref="BC148:BC157"/>
    <mergeCell ref="BD148:BD157"/>
    <mergeCell ref="BN148:BN157"/>
    <mergeCell ref="BO148:BO157"/>
    <mergeCell ref="BP148:BP157"/>
    <mergeCell ref="AD148:AD157"/>
    <mergeCell ref="AN148:AN157"/>
    <mergeCell ref="DC143:DC147"/>
    <mergeCell ref="DD143:DD147"/>
    <mergeCell ref="A148:A157"/>
    <mergeCell ref="B148:B157"/>
    <mergeCell ref="C148:C157"/>
    <mergeCell ref="D148:D157"/>
    <mergeCell ref="N148:N157"/>
    <mergeCell ref="CB143:CB147"/>
    <mergeCell ref="CC143:CC147"/>
    <mergeCell ref="CD143:CD147"/>
    <mergeCell ref="CN143:CN147"/>
    <mergeCell ref="CO143:CO147"/>
    <mergeCell ref="CP143:CP147"/>
    <mergeCell ref="BD143:BD147"/>
    <mergeCell ref="BN143:BN147"/>
    <mergeCell ref="BO143:BO147"/>
    <mergeCell ref="BP143:BP147"/>
    <mergeCell ref="BQ143:BQ147"/>
    <mergeCell ref="CA143:CA147"/>
    <mergeCell ref="AO143:AO147"/>
    <mergeCell ref="AP143:AP147"/>
    <mergeCell ref="AQ143:AQ147"/>
    <mergeCell ref="BA143:BA147"/>
    <mergeCell ref="BB143:BB147"/>
    <mergeCell ref="DB135:DB142"/>
    <mergeCell ref="DC135:DC142"/>
    <mergeCell ref="DD135:DD142"/>
    <mergeCell ref="A143:A147"/>
    <mergeCell ref="B143:B147"/>
    <mergeCell ref="C143:C147"/>
    <mergeCell ref="D143:D147"/>
    <mergeCell ref="N143:N147"/>
    <mergeCell ref="O143:O147"/>
    <mergeCell ref="P143:P147"/>
    <mergeCell ref="CD135:CD142"/>
    <mergeCell ref="CN135:CN142"/>
    <mergeCell ref="CO135:CO142"/>
    <mergeCell ref="CP135:CP142"/>
    <mergeCell ref="CQ135:CQ142"/>
    <mergeCell ref="DA135:DA142"/>
    <mergeCell ref="BO135:BO142"/>
    <mergeCell ref="BP135:BP142"/>
    <mergeCell ref="BQ135:BQ142"/>
    <mergeCell ref="CA135:CA142"/>
    <mergeCell ref="CB135:CB142"/>
    <mergeCell ref="CC135:CC142"/>
    <mergeCell ref="AQ135:AQ142"/>
    <mergeCell ref="BA135:BA142"/>
    <mergeCell ref="BB135:BB142"/>
    <mergeCell ref="BC135:BC142"/>
    <mergeCell ref="BD135:BD142"/>
    <mergeCell ref="BN135:BN142"/>
    <mergeCell ref="AB135:AB142"/>
    <mergeCell ref="AC135:AC142"/>
    <mergeCell ref="AD135:AD142"/>
    <mergeCell ref="AN135:AN142"/>
    <mergeCell ref="AO135:AO142"/>
    <mergeCell ref="AP135:AP142"/>
    <mergeCell ref="A135:A142"/>
    <mergeCell ref="B135:B142"/>
    <mergeCell ref="C135:C142"/>
    <mergeCell ref="D135:D142"/>
    <mergeCell ref="N135:N142"/>
    <mergeCell ref="O135:O142"/>
    <mergeCell ref="P135:P142"/>
    <mergeCell ref="Q135:Q142"/>
    <mergeCell ref="AA135:AA142"/>
    <mergeCell ref="BO119:BO134"/>
    <mergeCell ref="BP119:BP134"/>
    <mergeCell ref="AD119:AD134"/>
    <mergeCell ref="AN119:AN134"/>
    <mergeCell ref="AO119:AO134"/>
    <mergeCell ref="AP119:AP134"/>
    <mergeCell ref="AQ119:AQ134"/>
    <mergeCell ref="BA119:BA134"/>
    <mergeCell ref="DD119:DD134"/>
    <mergeCell ref="CO119:CO134"/>
    <mergeCell ref="CP119:CP134"/>
    <mergeCell ref="CQ119:CQ134"/>
    <mergeCell ref="DA119:DA134"/>
    <mergeCell ref="DB119:DB134"/>
    <mergeCell ref="DC119:DC134"/>
    <mergeCell ref="BQ119:BQ134"/>
    <mergeCell ref="CA119:CA134"/>
    <mergeCell ref="CB119:CB134"/>
    <mergeCell ref="CC119:CC134"/>
    <mergeCell ref="CD119:CD134"/>
    <mergeCell ref="CN119:CN134"/>
    <mergeCell ref="BB119:BB134"/>
    <mergeCell ref="BC119:BC134"/>
    <mergeCell ref="DA118:DB118"/>
    <mergeCell ref="DG118:DL118"/>
    <mergeCell ref="A119:A134"/>
    <mergeCell ref="B119:B134"/>
    <mergeCell ref="C119:C134"/>
    <mergeCell ref="D119:D134"/>
    <mergeCell ref="N119:N134"/>
    <mergeCell ref="AT118:AY118"/>
    <mergeCell ref="BA118:BB118"/>
    <mergeCell ref="BG118:BL118"/>
    <mergeCell ref="BN118:BO118"/>
    <mergeCell ref="BT118:BY118"/>
    <mergeCell ref="CA118:CB118"/>
    <mergeCell ref="O119:O134"/>
    <mergeCell ref="P119:P134"/>
    <mergeCell ref="Q119:Q134"/>
    <mergeCell ref="AA119:AA134"/>
    <mergeCell ref="AB119:AB134"/>
    <mergeCell ref="AC119:AC134"/>
    <mergeCell ref="CG118:CL118"/>
    <mergeCell ref="CN118:CO118"/>
    <mergeCell ref="CT118:CY118"/>
    <mergeCell ref="BD119:BD134"/>
    <mergeCell ref="BN119:BN134"/>
    <mergeCell ref="DJ116:DJ117"/>
    <mergeCell ref="DK116:DK117"/>
    <mergeCell ref="DL116:DL117"/>
    <mergeCell ref="A118:B118"/>
    <mergeCell ref="G118:L118"/>
    <mergeCell ref="N118:O118"/>
    <mergeCell ref="T118:Y118"/>
    <mergeCell ref="AA118:AB118"/>
    <mergeCell ref="AG118:AL118"/>
    <mergeCell ref="AN118:AO118"/>
    <mergeCell ref="DC116:DD116"/>
    <mergeCell ref="DE116:DE117"/>
    <mergeCell ref="DF116:DF117"/>
    <mergeCell ref="DG116:DG117"/>
    <mergeCell ref="DH116:DH117"/>
    <mergeCell ref="DI116:DI117"/>
    <mergeCell ref="CU116:CU117"/>
    <mergeCell ref="CV116:CV117"/>
    <mergeCell ref="CW116:CW117"/>
    <mergeCell ref="CX116:CX117"/>
    <mergeCell ref="CY116:CY117"/>
    <mergeCell ref="DA116:DB117"/>
    <mergeCell ref="CL116:CL117"/>
    <mergeCell ref="CN116:CO117"/>
    <mergeCell ref="CP116:CQ116"/>
    <mergeCell ref="CR116:CR117"/>
    <mergeCell ref="CS116:CS117"/>
    <mergeCell ref="CT116:CT117"/>
    <mergeCell ref="CF116:CF117"/>
    <mergeCell ref="CG116:CG117"/>
    <mergeCell ref="CH116:CH117"/>
    <mergeCell ref="CI116:CI117"/>
    <mergeCell ref="CJ116:CJ117"/>
    <mergeCell ref="CK116:CK117"/>
    <mergeCell ref="BW116:BW117"/>
    <mergeCell ref="BX116:BX117"/>
    <mergeCell ref="BY116:BY117"/>
    <mergeCell ref="CA116:CB117"/>
    <mergeCell ref="CC116:CD116"/>
    <mergeCell ref="CE116:CE117"/>
    <mergeCell ref="BP116:BQ116"/>
    <mergeCell ref="BR116:BR117"/>
    <mergeCell ref="BS116:BS117"/>
    <mergeCell ref="BT116:BT117"/>
    <mergeCell ref="BU116:BU117"/>
    <mergeCell ref="BV116:BV117"/>
    <mergeCell ref="BH116:BH117"/>
    <mergeCell ref="BI116:BI117"/>
    <mergeCell ref="BJ116:BJ117"/>
    <mergeCell ref="BK116:BK117"/>
    <mergeCell ref="BL116:BL117"/>
    <mergeCell ref="BN116:BO117"/>
    <mergeCell ref="AY116:AY117"/>
    <mergeCell ref="BA116:BB117"/>
    <mergeCell ref="BC116:BD116"/>
    <mergeCell ref="BE116:BE117"/>
    <mergeCell ref="BF116:BF117"/>
    <mergeCell ref="BG116:BG117"/>
    <mergeCell ref="AS116:AS117"/>
    <mergeCell ref="AT116:AT117"/>
    <mergeCell ref="AU116:AU117"/>
    <mergeCell ref="AV116:AV117"/>
    <mergeCell ref="AW116:AW117"/>
    <mergeCell ref="AX116:AX117"/>
    <mergeCell ref="AJ116:AJ117"/>
    <mergeCell ref="AK116:AK117"/>
    <mergeCell ref="AL116:AL117"/>
    <mergeCell ref="AN116:AO117"/>
    <mergeCell ref="AP116:AQ116"/>
    <mergeCell ref="AR116:AR117"/>
    <mergeCell ref="AC116:AD116"/>
    <mergeCell ref="AE116:AE117"/>
    <mergeCell ref="AF116:AF117"/>
    <mergeCell ref="AG116:AG117"/>
    <mergeCell ref="AH116:AH117"/>
    <mergeCell ref="AI116:AI117"/>
    <mergeCell ref="U116:U117"/>
    <mergeCell ref="V116:V117"/>
    <mergeCell ref="W116:W117"/>
    <mergeCell ref="X116:X117"/>
    <mergeCell ref="Y116:Y117"/>
    <mergeCell ref="AA116:AB117"/>
    <mergeCell ref="L116:L117"/>
    <mergeCell ref="N116:O117"/>
    <mergeCell ref="P116:Q116"/>
    <mergeCell ref="R116:R117"/>
    <mergeCell ref="S116:S117"/>
    <mergeCell ref="T116:T117"/>
    <mergeCell ref="DD112:DD115"/>
    <mergeCell ref="A116:B117"/>
    <mergeCell ref="C116:D116"/>
    <mergeCell ref="E116:E117"/>
    <mergeCell ref="F116:F117"/>
    <mergeCell ref="G116:G117"/>
    <mergeCell ref="H116:H117"/>
    <mergeCell ref="I116:I117"/>
    <mergeCell ref="J116:J117"/>
    <mergeCell ref="K116:K117"/>
    <mergeCell ref="CO112:CO115"/>
    <mergeCell ref="CP112:CP115"/>
    <mergeCell ref="CQ112:CQ115"/>
    <mergeCell ref="DA112:DA115"/>
    <mergeCell ref="DB112:DB115"/>
    <mergeCell ref="DC112:DC115"/>
    <mergeCell ref="BQ112:BQ115"/>
    <mergeCell ref="CA112:CA115"/>
    <mergeCell ref="CB112:CB115"/>
    <mergeCell ref="CC112:CC115"/>
    <mergeCell ref="CD112:CD115"/>
    <mergeCell ref="CN112:CN115"/>
    <mergeCell ref="BB112:BB115"/>
    <mergeCell ref="BC112:BC115"/>
    <mergeCell ref="BD112:BD115"/>
    <mergeCell ref="BN112:BN115"/>
    <mergeCell ref="BO112:BO115"/>
    <mergeCell ref="BP112:BP115"/>
    <mergeCell ref="AD112:AD115"/>
    <mergeCell ref="AN112:AN115"/>
    <mergeCell ref="AO112:AO115"/>
    <mergeCell ref="AP112:AP115"/>
    <mergeCell ref="AQ112:AQ115"/>
    <mergeCell ref="BA112:BA115"/>
    <mergeCell ref="O112:O115"/>
    <mergeCell ref="P112:P115"/>
    <mergeCell ref="Q112:Q115"/>
    <mergeCell ref="AA112:AA115"/>
    <mergeCell ref="AB112:AB115"/>
    <mergeCell ref="AC112:AC115"/>
    <mergeCell ref="CQ99:CQ111"/>
    <mergeCell ref="DA99:DA111"/>
    <mergeCell ref="DB99:DB111"/>
    <mergeCell ref="DC99:DC111"/>
    <mergeCell ref="DD99:DD111"/>
    <mergeCell ref="A112:A115"/>
    <mergeCell ref="B112:B115"/>
    <mergeCell ref="C112:C115"/>
    <mergeCell ref="D112:D115"/>
    <mergeCell ref="N112:N115"/>
    <mergeCell ref="CB99:CB111"/>
    <mergeCell ref="CC99:CC111"/>
    <mergeCell ref="CD99:CD111"/>
    <mergeCell ref="CN99:CN111"/>
    <mergeCell ref="CO99:CO111"/>
    <mergeCell ref="CP99:CP111"/>
    <mergeCell ref="BD99:BD111"/>
    <mergeCell ref="BN99:BN111"/>
    <mergeCell ref="BO99:BO111"/>
    <mergeCell ref="BP99:BP111"/>
    <mergeCell ref="BQ99:BQ111"/>
    <mergeCell ref="CA99:CA111"/>
    <mergeCell ref="AO99:AO111"/>
    <mergeCell ref="AP99:AP111"/>
    <mergeCell ref="AQ99:AQ111"/>
    <mergeCell ref="BA99:BA111"/>
    <mergeCell ref="BB99:BB111"/>
    <mergeCell ref="BC99:BC111"/>
    <mergeCell ref="Q99:Q111"/>
    <mergeCell ref="AA99:AA111"/>
    <mergeCell ref="AB99:AB111"/>
    <mergeCell ref="AC99:AC111"/>
    <mergeCell ref="AD99:AD111"/>
    <mergeCell ref="AN99:AN111"/>
    <mergeCell ref="DA39:DA98"/>
    <mergeCell ref="DB39:DB98"/>
    <mergeCell ref="DC39:DC98"/>
    <mergeCell ref="A99:A111"/>
    <mergeCell ref="B99:B111"/>
    <mergeCell ref="C99:C111"/>
    <mergeCell ref="D99:D111"/>
    <mergeCell ref="N99:N111"/>
    <mergeCell ref="O99:O111"/>
    <mergeCell ref="P99:P111"/>
    <mergeCell ref="CA39:CA98"/>
    <mergeCell ref="CB39:CB98"/>
    <mergeCell ref="CC39:CC98"/>
    <mergeCell ref="CN39:CN98"/>
    <mergeCell ref="CO39:CO98"/>
    <mergeCell ref="CP39:CP98"/>
    <mergeCell ref="BA39:BA98"/>
    <mergeCell ref="BB39:BB98"/>
    <mergeCell ref="BC39:BC98"/>
    <mergeCell ref="BN39:BN98"/>
    <mergeCell ref="BO39:BO98"/>
    <mergeCell ref="BP39:BP98"/>
    <mergeCell ref="AA39:AA98"/>
    <mergeCell ref="AB39:AB98"/>
    <mergeCell ref="AC39:AC98"/>
    <mergeCell ref="AN39:AN98"/>
    <mergeCell ref="AO39:AO98"/>
    <mergeCell ref="AP39:AP98"/>
    <mergeCell ref="A39:A98"/>
    <mergeCell ref="B39:B98"/>
    <mergeCell ref="C39:C98"/>
    <mergeCell ref="N39:N98"/>
    <mergeCell ref="O39:O98"/>
    <mergeCell ref="P39:P98"/>
    <mergeCell ref="DG37:DG38"/>
    <mergeCell ref="DH37:DH38"/>
    <mergeCell ref="DI37:DI38"/>
    <mergeCell ref="DJ37:DJ38"/>
    <mergeCell ref="DK37:DK38"/>
    <mergeCell ref="DL37:DL38"/>
    <mergeCell ref="CX37:CX38"/>
    <mergeCell ref="CY37:CY38"/>
    <mergeCell ref="DA37:DB38"/>
    <mergeCell ref="DC37:DD37"/>
    <mergeCell ref="DE37:DE38"/>
    <mergeCell ref="DF37:DF38"/>
    <mergeCell ref="CR37:CR38"/>
    <mergeCell ref="CS37:CS38"/>
    <mergeCell ref="CT37:CT38"/>
    <mergeCell ref="CU37:CU38"/>
    <mergeCell ref="CV37:CV38"/>
    <mergeCell ref="CW37:CW38"/>
    <mergeCell ref="CI37:CI38"/>
    <mergeCell ref="CJ37:CJ38"/>
    <mergeCell ref="CK37:CK38"/>
    <mergeCell ref="CL37:CL38"/>
    <mergeCell ref="CN37:CO38"/>
    <mergeCell ref="CP37:CQ37"/>
    <mergeCell ref="CA37:CB38"/>
    <mergeCell ref="CC37:CD37"/>
    <mergeCell ref="CE37:CE38"/>
    <mergeCell ref="CF37:CF38"/>
    <mergeCell ref="CG37:CG38"/>
    <mergeCell ref="CH37:CH38"/>
    <mergeCell ref="BT37:BT38"/>
    <mergeCell ref="BU37:BU38"/>
    <mergeCell ref="BV37:BV38"/>
    <mergeCell ref="BW37:BW38"/>
    <mergeCell ref="BX37:BX38"/>
    <mergeCell ref="BY37:BY38"/>
    <mergeCell ref="BK37:BK38"/>
    <mergeCell ref="BL37:BL38"/>
    <mergeCell ref="BN37:BO38"/>
    <mergeCell ref="BP37:BQ37"/>
    <mergeCell ref="BR37:BR38"/>
    <mergeCell ref="BS37:BS38"/>
    <mergeCell ref="BE37:BE38"/>
    <mergeCell ref="BF37:BF38"/>
    <mergeCell ref="BG37:BG38"/>
    <mergeCell ref="BH37:BH38"/>
    <mergeCell ref="BI37:BI38"/>
    <mergeCell ref="BJ37:BJ38"/>
    <mergeCell ref="AV37:AV38"/>
    <mergeCell ref="AW37:AW38"/>
    <mergeCell ref="AX37:AX38"/>
    <mergeCell ref="AY37:AY38"/>
    <mergeCell ref="BA37:BB38"/>
    <mergeCell ref="BC37:BD37"/>
    <mergeCell ref="AN37:AO38"/>
    <mergeCell ref="AP37:AQ37"/>
    <mergeCell ref="AR37:AR38"/>
    <mergeCell ref="AS37:AS38"/>
    <mergeCell ref="AT37:AT38"/>
    <mergeCell ref="AU37:AU38"/>
    <mergeCell ref="AG37:AG38"/>
    <mergeCell ref="AH37:AH38"/>
    <mergeCell ref="AI37:AI38"/>
    <mergeCell ref="AJ37:AJ38"/>
    <mergeCell ref="AK37:AK38"/>
    <mergeCell ref="AL37:AL38"/>
    <mergeCell ref="X37:X38"/>
    <mergeCell ref="Y37:Y38"/>
    <mergeCell ref="AA37:AB38"/>
    <mergeCell ref="AC37:AD37"/>
    <mergeCell ref="AE37:AE38"/>
    <mergeCell ref="AF37:AF38"/>
    <mergeCell ref="U37:U38"/>
    <mergeCell ref="V37:V38"/>
    <mergeCell ref="W37:W38"/>
    <mergeCell ref="I37:I38"/>
    <mergeCell ref="J37:J38"/>
    <mergeCell ref="K37:K38"/>
    <mergeCell ref="L37:L38"/>
    <mergeCell ref="N37:O38"/>
    <mergeCell ref="P37:Q37"/>
    <mergeCell ref="A37:B38"/>
    <mergeCell ref="C37:D37"/>
    <mergeCell ref="E37:E38"/>
    <mergeCell ref="F37:F38"/>
    <mergeCell ref="G37:G38"/>
    <mergeCell ref="H37:H38"/>
    <mergeCell ref="CO30:CO36"/>
    <mergeCell ref="CP30:CP35"/>
    <mergeCell ref="CQ30:CQ35"/>
    <mergeCell ref="AB30:AB36"/>
    <mergeCell ref="AC30:AC35"/>
    <mergeCell ref="AD30:AD35"/>
    <mergeCell ref="AO30:AO36"/>
    <mergeCell ref="AP30:AP35"/>
    <mergeCell ref="AQ30:AQ35"/>
    <mergeCell ref="B30:B36"/>
    <mergeCell ref="C30:C35"/>
    <mergeCell ref="D30:D35"/>
    <mergeCell ref="O30:O36"/>
    <mergeCell ref="P30:P35"/>
    <mergeCell ref="Q30:Q35"/>
    <mergeCell ref="R37:R38"/>
    <mergeCell ref="S37:S38"/>
    <mergeCell ref="T37:T38"/>
    <mergeCell ref="DC24:DC28"/>
    <mergeCell ref="DD24:DD28"/>
    <mergeCell ref="AD24:AD28"/>
    <mergeCell ref="AP24:AP28"/>
    <mergeCell ref="AQ24:AQ28"/>
    <mergeCell ref="BC24:BC28"/>
    <mergeCell ref="BD24:BD28"/>
    <mergeCell ref="BP24:BP28"/>
    <mergeCell ref="DB30:DB36"/>
    <mergeCell ref="DC30:DC35"/>
    <mergeCell ref="DD30:DD35"/>
    <mergeCell ref="BO30:BO36"/>
    <mergeCell ref="BP30:BP35"/>
    <mergeCell ref="BQ30:BQ35"/>
    <mergeCell ref="CB30:CB36"/>
    <mergeCell ref="CC30:CC35"/>
    <mergeCell ref="CD30:CD35"/>
    <mergeCell ref="CG22:CL22"/>
    <mergeCell ref="CN22:CN35"/>
    <mergeCell ref="CT22:CY22"/>
    <mergeCell ref="DA22:DA35"/>
    <mergeCell ref="DG22:DL22"/>
    <mergeCell ref="C24:C28"/>
    <mergeCell ref="D24:D28"/>
    <mergeCell ref="P24:P28"/>
    <mergeCell ref="Q24:Q28"/>
    <mergeCell ref="AC24:AC28"/>
    <mergeCell ref="AT22:AY22"/>
    <mergeCell ref="BA22:BA35"/>
    <mergeCell ref="BG22:BL22"/>
    <mergeCell ref="BN22:BN35"/>
    <mergeCell ref="BT22:BY22"/>
    <mergeCell ref="CA22:CA35"/>
    <mergeCell ref="BQ24:BQ28"/>
    <mergeCell ref="BB30:BB36"/>
    <mergeCell ref="BC30:BC35"/>
    <mergeCell ref="BD30:BD35"/>
    <mergeCell ref="CC24:CC28"/>
    <mergeCell ref="CD24:CD28"/>
    <mergeCell ref="CP24:CP28"/>
    <mergeCell ref="CQ24:CQ28"/>
    <mergeCell ref="DB18:DB21"/>
    <mergeCell ref="DC18:DC21"/>
    <mergeCell ref="DD18:DD21"/>
    <mergeCell ref="A22:A36"/>
    <mergeCell ref="G22:L22"/>
    <mergeCell ref="N22:N35"/>
    <mergeCell ref="T22:Y22"/>
    <mergeCell ref="AA22:AA35"/>
    <mergeCell ref="AG22:AL22"/>
    <mergeCell ref="AN22:AN35"/>
    <mergeCell ref="CD18:CD21"/>
    <mergeCell ref="CN18:CN21"/>
    <mergeCell ref="CO18:CO21"/>
    <mergeCell ref="CP18:CP21"/>
    <mergeCell ref="CQ18:CQ21"/>
    <mergeCell ref="DA18:DA21"/>
    <mergeCell ref="BO18:BO21"/>
    <mergeCell ref="BP18:BP21"/>
    <mergeCell ref="BQ18:BQ21"/>
    <mergeCell ref="CA18:CA21"/>
    <mergeCell ref="CB18:CB21"/>
    <mergeCell ref="CC18:CC21"/>
    <mergeCell ref="AQ18:AQ21"/>
    <mergeCell ref="BA18:BA21"/>
    <mergeCell ref="BB18:BB21"/>
    <mergeCell ref="BC18:BC21"/>
    <mergeCell ref="BD18:BD21"/>
    <mergeCell ref="BN18:BN21"/>
    <mergeCell ref="AB18:AB21"/>
    <mergeCell ref="AC18:AC21"/>
    <mergeCell ref="AD18:AD21"/>
    <mergeCell ref="AN18:AN21"/>
    <mergeCell ref="AO18:AO21"/>
    <mergeCell ref="AP18:AP21"/>
    <mergeCell ref="DD14:DD17"/>
    <mergeCell ref="A18:A21"/>
    <mergeCell ref="B18:B21"/>
    <mergeCell ref="C18:C21"/>
    <mergeCell ref="D18:D21"/>
    <mergeCell ref="N18:N21"/>
    <mergeCell ref="O18:O21"/>
    <mergeCell ref="P18:P21"/>
    <mergeCell ref="Q18:Q21"/>
    <mergeCell ref="AA18:AA21"/>
    <mergeCell ref="CO14:CO17"/>
    <mergeCell ref="CP14:CP17"/>
    <mergeCell ref="CQ14:CQ17"/>
    <mergeCell ref="DA14:DA17"/>
    <mergeCell ref="DB14:DB17"/>
    <mergeCell ref="DC14:DC17"/>
    <mergeCell ref="BQ14:BQ17"/>
    <mergeCell ref="CA14:CA17"/>
    <mergeCell ref="CB14:CB17"/>
    <mergeCell ref="CC14:CC17"/>
    <mergeCell ref="CD14:CD17"/>
    <mergeCell ref="CN14:CN17"/>
    <mergeCell ref="BB14:BB17"/>
    <mergeCell ref="BC14:BC17"/>
    <mergeCell ref="BD14:BD17"/>
    <mergeCell ref="BN14:BN17"/>
    <mergeCell ref="BO14:BO17"/>
    <mergeCell ref="BP14:BP17"/>
    <mergeCell ref="AD14:AD17"/>
    <mergeCell ref="AN14:AN17"/>
    <mergeCell ref="AO14:AO17"/>
    <mergeCell ref="AP14:AP17"/>
    <mergeCell ref="AQ14:AQ17"/>
    <mergeCell ref="BA14:BA17"/>
    <mergeCell ref="O14:O17"/>
    <mergeCell ref="P14:P17"/>
    <mergeCell ref="Q14:Q17"/>
    <mergeCell ref="AA14:AA17"/>
    <mergeCell ref="AB14:AB17"/>
    <mergeCell ref="AC14:AC17"/>
    <mergeCell ref="DH12:DH13"/>
    <mergeCell ref="DI12:DI13"/>
    <mergeCell ref="DJ12:DJ13"/>
    <mergeCell ref="CR12:CR13"/>
    <mergeCell ref="CC12:CD12"/>
    <mergeCell ref="CE12:CE13"/>
    <mergeCell ref="CF12:CF13"/>
    <mergeCell ref="CG12:CG13"/>
    <mergeCell ref="CH12:CH13"/>
    <mergeCell ref="CI12:CI13"/>
    <mergeCell ref="BU12:BU13"/>
    <mergeCell ref="BV12:BV13"/>
    <mergeCell ref="BW12:BW13"/>
    <mergeCell ref="BX12:BX13"/>
    <mergeCell ref="BY12:BY13"/>
    <mergeCell ref="CA12:CB13"/>
    <mergeCell ref="BL12:BL13"/>
    <mergeCell ref="BN12:BO13"/>
    <mergeCell ref="DK12:DK13"/>
    <mergeCell ref="DL12:DL13"/>
    <mergeCell ref="A14:A17"/>
    <mergeCell ref="B14:B17"/>
    <mergeCell ref="C14:C17"/>
    <mergeCell ref="D14:D17"/>
    <mergeCell ref="N14:N17"/>
    <mergeCell ref="CY12:CY13"/>
    <mergeCell ref="DA12:DB13"/>
    <mergeCell ref="DC12:DD12"/>
    <mergeCell ref="DE12:DE13"/>
    <mergeCell ref="DF12:DF13"/>
    <mergeCell ref="DG12:DG13"/>
    <mergeCell ref="CS12:CS13"/>
    <mergeCell ref="CT12:CT13"/>
    <mergeCell ref="CU12:CU13"/>
    <mergeCell ref="CV12:CV13"/>
    <mergeCell ref="CW12:CW13"/>
    <mergeCell ref="CX12:CX13"/>
    <mergeCell ref="CJ12:CJ13"/>
    <mergeCell ref="CK12:CK13"/>
    <mergeCell ref="CL12:CL13"/>
    <mergeCell ref="CN12:CO13"/>
    <mergeCell ref="CP12:CQ12"/>
    <mergeCell ref="BP12:BQ12"/>
    <mergeCell ref="BR12:BR13"/>
    <mergeCell ref="BS12:BS13"/>
    <mergeCell ref="BT12:BT13"/>
    <mergeCell ref="BF12:BF13"/>
    <mergeCell ref="BG12:BG13"/>
    <mergeCell ref="BH12:BH13"/>
    <mergeCell ref="BI12:BI13"/>
    <mergeCell ref="BJ12:BJ13"/>
    <mergeCell ref="BK12:BK13"/>
    <mergeCell ref="AW12:AW13"/>
    <mergeCell ref="AX12:AX13"/>
    <mergeCell ref="AY12:AY13"/>
    <mergeCell ref="BA12:BB13"/>
    <mergeCell ref="BC12:BD12"/>
    <mergeCell ref="BE12:BE13"/>
    <mergeCell ref="AP12:AQ12"/>
    <mergeCell ref="AR12:AR13"/>
    <mergeCell ref="AS12:AS13"/>
    <mergeCell ref="AT12:AT13"/>
    <mergeCell ref="AU12:AU13"/>
    <mergeCell ref="AV12:AV13"/>
    <mergeCell ref="AH12:AH13"/>
    <mergeCell ref="AI12:AI13"/>
    <mergeCell ref="AJ12:AJ13"/>
    <mergeCell ref="AK12:AK13"/>
    <mergeCell ref="AL12:AL13"/>
    <mergeCell ref="AN12:AO13"/>
    <mergeCell ref="Y12:Y13"/>
    <mergeCell ref="AA12:AB13"/>
    <mergeCell ref="AC12:AD12"/>
    <mergeCell ref="AE12:AE13"/>
    <mergeCell ref="AF12:AF13"/>
    <mergeCell ref="AG12:AG13"/>
    <mergeCell ref="V12:V13"/>
    <mergeCell ref="W12:W13"/>
    <mergeCell ref="X12:X13"/>
    <mergeCell ref="J12:J13"/>
    <mergeCell ref="K12:K13"/>
    <mergeCell ref="L12:L13"/>
    <mergeCell ref="N12:O13"/>
    <mergeCell ref="P12:Q12"/>
    <mergeCell ref="R12:R13"/>
    <mergeCell ref="AN9:AO9"/>
    <mergeCell ref="AP9:AQ9"/>
    <mergeCell ref="BA9:BB9"/>
    <mergeCell ref="BC9:BD9"/>
    <mergeCell ref="BN9:BO9"/>
    <mergeCell ref="CP10:CQ10"/>
    <mergeCell ref="DA10:DB10"/>
    <mergeCell ref="DC10:DD10"/>
    <mergeCell ref="A12:B13"/>
    <mergeCell ref="C12:D12"/>
    <mergeCell ref="E12:E13"/>
    <mergeCell ref="F12:F13"/>
    <mergeCell ref="G12:G13"/>
    <mergeCell ref="H12:H13"/>
    <mergeCell ref="I12:I13"/>
    <mergeCell ref="BC10:BD10"/>
    <mergeCell ref="BN10:BO10"/>
    <mergeCell ref="BP10:BQ10"/>
    <mergeCell ref="CA10:CB10"/>
    <mergeCell ref="CC10:CD10"/>
    <mergeCell ref="CN10:CO10"/>
    <mergeCell ref="S12:S13"/>
    <mergeCell ref="T12:T13"/>
    <mergeCell ref="U12:U13"/>
    <mergeCell ref="A10:B10"/>
    <mergeCell ref="C10:D10"/>
    <mergeCell ref="N10:O10"/>
    <mergeCell ref="P10:Q10"/>
    <mergeCell ref="AA10:AB10"/>
    <mergeCell ref="AC10:AD10"/>
    <mergeCell ref="AN10:AO10"/>
    <mergeCell ref="AP10:AQ10"/>
    <mergeCell ref="BA10:BB10"/>
    <mergeCell ref="CC8:CD8"/>
    <mergeCell ref="CN8:CO8"/>
    <mergeCell ref="CP8:CQ8"/>
    <mergeCell ref="DA8:DB8"/>
    <mergeCell ref="DC8:DD8"/>
    <mergeCell ref="A9:B9"/>
    <mergeCell ref="C9:D9"/>
    <mergeCell ref="N9:O9"/>
    <mergeCell ref="P9:Q9"/>
    <mergeCell ref="AA9:AB9"/>
    <mergeCell ref="AP8:AQ8"/>
    <mergeCell ref="BA8:BB8"/>
    <mergeCell ref="BC8:BD8"/>
    <mergeCell ref="BN8:BO8"/>
    <mergeCell ref="BP8:BQ8"/>
    <mergeCell ref="CA8:CB8"/>
    <mergeCell ref="DC9:DD9"/>
    <mergeCell ref="BP9:BQ9"/>
    <mergeCell ref="CA9:CB9"/>
    <mergeCell ref="CC9:CD9"/>
    <mergeCell ref="CN9:CO9"/>
    <mergeCell ref="CP9:CQ9"/>
    <mergeCell ref="DA9:DB9"/>
    <mergeCell ref="AC9:AD9"/>
    <mergeCell ref="DA7:DB7"/>
    <mergeCell ref="DC7:DD7"/>
    <mergeCell ref="DF7:DJ7"/>
    <mergeCell ref="A8:B8"/>
    <mergeCell ref="C8:D8"/>
    <mergeCell ref="N8:O8"/>
    <mergeCell ref="P8:Q8"/>
    <mergeCell ref="AA8:AB8"/>
    <mergeCell ref="AC8:AD8"/>
    <mergeCell ref="AN8:AO8"/>
    <mergeCell ref="CA7:CB7"/>
    <mergeCell ref="CC7:CD7"/>
    <mergeCell ref="CF7:CJ7"/>
    <mergeCell ref="CN7:CO7"/>
    <mergeCell ref="CP7:CQ7"/>
    <mergeCell ref="CS7:CW7"/>
    <mergeCell ref="BA7:BB7"/>
    <mergeCell ref="BC7:BD7"/>
    <mergeCell ref="BF7:BJ7"/>
    <mergeCell ref="BN7:BO7"/>
    <mergeCell ref="BP7:BQ7"/>
    <mergeCell ref="BS7:BW7"/>
    <mergeCell ref="AA7:AB7"/>
    <mergeCell ref="AC7:AD7"/>
    <mergeCell ref="AF7:AJ7"/>
    <mergeCell ref="AN7:AO7"/>
    <mergeCell ref="AP7:AQ7"/>
    <mergeCell ref="AS7:AW7"/>
    <mergeCell ref="A7:B7"/>
    <mergeCell ref="C7:D7"/>
    <mergeCell ref="F7:J7"/>
    <mergeCell ref="N7:O7"/>
    <mergeCell ref="P7:Q7"/>
    <mergeCell ref="S7:W7"/>
    <mergeCell ref="CP6:CQ6"/>
    <mergeCell ref="DA6:DB6"/>
    <mergeCell ref="DC6:DD6"/>
    <mergeCell ref="AN6:AO6"/>
    <mergeCell ref="AP6:AQ6"/>
    <mergeCell ref="BA6:BB6"/>
    <mergeCell ref="BC6:BD6"/>
    <mergeCell ref="BN6:BO6"/>
    <mergeCell ref="BP6:BQ6"/>
    <mergeCell ref="A6:B6"/>
    <mergeCell ref="C6:D6"/>
    <mergeCell ref="N6:O6"/>
    <mergeCell ref="P6:Q6"/>
    <mergeCell ref="AA6:AB6"/>
    <mergeCell ref="AC6:AD6"/>
    <mergeCell ref="CA5:CB5"/>
    <mergeCell ref="CC5:CD5"/>
    <mergeCell ref="CN5:CO5"/>
    <mergeCell ref="A5:B5"/>
    <mergeCell ref="C5:D5"/>
    <mergeCell ref="N5:O5"/>
    <mergeCell ref="P5:Q5"/>
    <mergeCell ref="AA5:AB5"/>
    <mergeCell ref="AC5:AD5"/>
    <mergeCell ref="CA6:CB6"/>
    <mergeCell ref="CC6:CD6"/>
    <mergeCell ref="CN6:CO6"/>
    <mergeCell ref="CP5:CQ5"/>
    <mergeCell ref="DA5:DB5"/>
    <mergeCell ref="DC5:DD5"/>
    <mergeCell ref="AN5:AO5"/>
    <mergeCell ref="AP5:AQ5"/>
    <mergeCell ref="BA5:BB5"/>
    <mergeCell ref="BC5:BD5"/>
    <mergeCell ref="BN5:BO5"/>
    <mergeCell ref="BP5:BQ5"/>
    <mergeCell ref="CP4:CQ4"/>
    <mergeCell ref="DA4:DB4"/>
    <mergeCell ref="DC4:DD4"/>
    <mergeCell ref="AN4:AO4"/>
    <mergeCell ref="AP4:AQ4"/>
    <mergeCell ref="BA4:BB4"/>
    <mergeCell ref="BC4:BD4"/>
    <mergeCell ref="BN4:BO4"/>
    <mergeCell ref="BP4:BQ4"/>
    <mergeCell ref="A4:B4"/>
    <mergeCell ref="C4:D4"/>
    <mergeCell ref="N4:O4"/>
    <mergeCell ref="P4:Q4"/>
    <mergeCell ref="AA4:AB4"/>
    <mergeCell ref="AC4:AD4"/>
    <mergeCell ref="CA3:CB3"/>
    <mergeCell ref="CC3:CD3"/>
    <mergeCell ref="CN3:CO3"/>
    <mergeCell ref="A3:B3"/>
    <mergeCell ref="C3:D3"/>
    <mergeCell ref="N3:O3"/>
    <mergeCell ref="P3:Q3"/>
    <mergeCell ref="AA3:AB3"/>
    <mergeCell ref="AC3:AD3"/>
    <mergeCell ref="CA4:CB4"/>
    <mergeCell ref="CC4:CD4"/>
    <mergeCell ref="CN4:CO4"/>
    <mergeCell ref="CP3:CQ3"/>
    <mergeCell ref="DA3:DB3"/>
    <mergeCell ref="DC3:DD3"/>
    <mergeCell ref="AN3:AO3"/>
    <mergeCell ref="AP3:AQ3"/>
    <mergeCell ref="BA3:BB3"/>
    <mergeCell ref="BC3:BD3"/>
    <mergeCell ref="BN3:BO3"/>
    <mergeCell ref="BP3:BQ3"/>
  </mergeCells>
  <hyperlinks>
    <hyperlink ref="K7" r:id="rId1"/>
    <hyperlink ref="X7" r:id="rId2"/>
    <hyperlink ref="AK7" r:id="rId3"/>
    <hyperlink ref="AX7" r:id="rId4"/>
    <hyperlink ref="BK7" r:id="rId5"/>
    <hyperlink ref="BX7" r:id="rId6"/>
    <hyperlink ref="CK7" r:id="rId7"/>
    <hyperlink ref="CX7" r:id="rId8"/>
    <hyperlink ref="DK7" r:id="rId9"/>
  </hyperlinks>
  <pageMargins left="0.75" right="0.75" top="1" bottom="1" header="0.5" footer="0.5"/>
  <pageSetup paperSize="8" scale="56" fitToHeight="4" orientation="portrait" r:id="rId10"/>
  <headerFooter alignWithMargins="0">
    <oddHeader>&amp;CResidues Plan - Aquaculture Finfish&amp;RPage &amp;P of &amp;N</oddHeader>
  </headerFooter>
  <colBreaks count="8" manualBreakCount="8">
    <brk id="12" max="1048575" man="1"/>
    <brk id="25" max="1048575" man="1"/>
    <brk id="38" max="1048575" man="1"/>
    <brk id="51" max="1048575" man="1"/>
    <brk id="64" max="1048575" man="1"/>
    <brk id="77" max="1048575" man="1"/>
    <brk id="90" max="1048575" man="1"/>
    <brk id="103" max="1048575" man="1"/>
  </colBreaks>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9"/>
  <sheetViews>
    <sheetView tabSelected="1" workbookViewId="0">
      <selection activeCell="R21" sqref="R21"/>
    </sheetView>
  </sheetViews>
  <sheetFormatPr defaultRowHeight="11.25" x14ac:dyDescent="0.2"/>
  <cols>
    <col min="1" max="1" width="4" style="33" customWidth="1"/>
    <col min="2" max="2" width="23" style="33" customWidth="1"/>
    <col min="3" max="3" width="9" style="32" customWidth="1"/>
    <col min="4" max="4" width="9.28515625" style="32" customWidth="1"/>
    <col min="5" max="5" width="6.85546875" style="33" customWidth="1"/>
    <col min="6" max="6" width="23.5703125" style="33" customWidth="1"/>
    <col min="7" max="7" width="14.28515625" style="33" customWidth="1"/>
    <col min="8" max="9" width="16.42578125" style="33" customWidth="1"/>
    <col min="10" max="10" width="13.140625" style="33" customWidth="1"/>
    <col min="11" max="11" width="12.42578125" style="33" customWidth="1"/>
    <col min="12" max="12" width="15.5703125" style="33" customWidth="1"/>
    <col min="13" max="14" width="9.7109375" style="33" customWidth="1"/>
    <col min="15" max="15" width="11.5703125" style="33" customWidth="1"/>
    <col min="16" max="256" width="9.140625" style="33"/>
    <col min="257" max="257" width="3.42578125" style="33" customWidth="1"/>
    <col min="258" max="258" width="23" style="33" customWidth="1"/>
    <col min="259" max="259" width="9" style="33" customWidth="1"/>
    <col min="260" max="260" width="7" style="33" customWidth="1"/>
    <col min="261" max="261" width="6.85546875" style="33" customWidth="1"/>
    <col min="262" max="262" width="21.42578125" style="33" customWidth="1"/>
    <col min="263" max="263" width="14.28515625" style="33" customWidth="1"/>
    <col min="264" max="264" width="22.28515625" style="33" customWidth="1"/>
    <col min="265" max="265" width="24.28515625" style="33" customWidth="1"/>
    <col min="266" max="266" width="13.140625" style="33" customWidth="1"/>
    <col min="267" max="267" width="12.42578125" style="33" customWidth="1"/>
    <col min="268" max="268" width="16.5703125" style="33" customWidth="1"/>
    <col min="269" max="269" width="34.85546875" style="33" customWidth="1"/>
    <col min="270" max="512" width="9.140625" style="33"/>
    <col min="513" max="513" width="3.42578125" style="33" customWidth="1"/>
    <col min="514" max="514" width="23" style="33" customWidth="1"/>
    <col min="515" max="515" width="9" style="33" customWidth="1"/>
    <col min="516" max="516" width="7" style="33" customWidth="1"/>
    <col min="517" max="517" width="6.85546875" style="33" customWidth="1"/>
    <col min="518" max="518" width="21.42578125" style="33" customWidth="1"/>
    <col min="519" max="519" width="14.28515625" style="33" customWidth="1"/>
    <col min="520" max="520" width="22.28515625" style="33" customWidth="1"/>
    <col min="521" max="521" width="24.28515625" style="33" customWidth="1"/>
    <col min="522" max="522" width="13.140625" style="33" customWidth="1"/>
    <col min="523" max="523" width="12.42578125" style="33" customWidth="1"/>
    <col min="524" max="524" width="16.5703125" style="33" customWidth="1"/>
    <col min="525" max="525" width="34.85546875" style="33" customWidth="1"/>
    <col min="526" max="768" width="9.140625" style="33"/>
    <col min="769" max="769" width="3.42578125" style="33" customWidth="1"/>
    <col min="770" max="770" width="23" style="33" customWidth="1"/>
    <col min="771" max="771" width="9" style="33" customWidth="1"/>
    <col min="772" max="772" width="7" style="33" customWidth="1"/>
    <col min="773" max="773" width="6.85546875" style="33" customWidth="1"/>
    <col min="774" max="774" width="21.42578125" style="33" customWidth="1"/>
    <col min="775" max="775" width="14.28515625" style="33" customWidth="1"/>
    <col min="776" max="776" width="22.28515625" style="33" customWidth="1"/>
    <col min="777" max="777" width="24.28515625" style="33" customWidth="1"/>
    <col min="778" max="778" width="13.140625" style="33" customWidth="1"/>
    <col min="779" max="779" width="12.42578125" style="33" customWidth="1"/>
    <col min="780" max="780" width="16.5703125" style="33" customWidth="1"/>
    <col min="781" max="781" width="34.85546875" style="33" customWidth="1"/>
    <col min="782" max="1024" width="9.140625" style="33"/>
    <col min="1025" max="1025" width="3.42578125" style="33" customWidth="1"/>
    <col min="1026" max="1026" width="23" style="33" customWidth="1"/>
    <col min="1027" max="1027" width="9" style="33" customWidth="1"/>
    <col min="1028" max="1028" width="7" style="33" customWidth="1"/>
    <col min="1029" max="1029" width="6.85546875" style="33" customWidth="1"/>
    <col min="1030" max="1030" width="21.42578125" style="33" customWidth="1"/>
    <col min="1031" max="1031" width="14.28515625" style="33" customWidth="1"/>
    <col min="1032" max="1032" width="22.28515625" style="33" customWidth="1"/>
    <col min="1033" max="1033" width="24.28515625" style="33" customWidth="1"/>
    <col min="1034" max="1034" width="13.140625" style="33" customWidth="1"/>
    <col min="1035" max="1035" width="12.42578125" style="33" customWidth="1"/>
    <col min="1036" max="1036" width="16.5703125" style="33" customWidth="1"/>
    <col min="1037" max="1037" width="34.85546875" style="33" customWidth="1"/>
    <col min="1038" max="1280" width="9.140625" style="33"/>
    <col min="1281" max="1281" width="3.42578125" style="33" customWidth="1"/>
    <col min="1282" max="1282" width="23" style="33" customWidth="1"/>
    <col min="1283" max="1283" width="9" style="33" customWidth="1"/>
    <col min="1284" max="1284" width="7" style="33" customWidth="1"/>
    <col min="1285" max="1285" width="6.85546875" style="33" customWidth="1"/>
    <col min="1286" max="1286" width="21.42578125" style="33" customWidth="1"/>
    <col min="1287" max="1287" width="14.28515625" style="33" customWidth="1"/>
    <col min="1288" max="1288" width="22.28515625" style="33" customWidth="1"/>
    <col min="1289" max="1289" width="24.28515625" style="33" customWidth="1"/>
    <col min="1290" max="1290" width="13.140625" style="33" customWidth="1"/>
    <col min="1291" max="1291" width="12.42578125" style="33" customWidth="1"/>
    <col min="1292" max="1292" width="16.5703125" style="33" customWidth="1"/>
    <col min="1293" max="1293" width="34.85546875" style="33" customWidth="1"/>
    <col min="1294" max="1536" width="9.140625" style="33"/>
    <col min="1537" max="1537" width="3.42578125" style="33" customWidth="1"/>
    <col min="1538" max="1538" width="23" style="33" customWidth="1"/>
    <col min="1539" max="1539" width="9" style="33" customWidth="1"/>
    <col min="1540" max="1540" width="7" style="33" customWidth="1"/>
    <col min="1541" max="1541" width="6.85546875" style="33" customWidth="1"/>
    <col min="1542" max="1542" width="21.42578125" style="33" customWidth="1"/>
    <col min="1543" max="1543" width="14.28515625" style="33" customWidth="1"/>
    <col min="1544" max="1544" width="22.28515625" style="33" customWidth="1"/>
    <col min="1545" max="1545" width="24.28515625" style="33" customWidth="1"/>
    <col min="1546" max="1546" width="13.140625" style="33" customWidth="1"/>
    <col min="1547" max="1547" width="12.42578125" style="33" customWidth="1"/>
    <col min="1548" max="1548" width="16.5703125" style="33" customWidth="1"/>
    <col min="1549" max="1549" width="34.85546875" style="33" customWidth="1"/>
    <col min="1550" max="1792" width="9.140625" style="33"/>
    <col min="1793" max="1793" width="3.42578125" style="33" customWidth="1"/>
    <col min="1794" max="1794" width="23" style="33" customWidth="1"/>
    <col min="1795" max="1795" width="9" style="33" customWidth="1"/>
    <col min="1796" max="1796" width="7" style="33" customWidth="1"/>
    <col min="1797" max="1797" width="6.85546875" style="33" customWidth="1"/>
    <col min="1798" max="1798" width="21.42578125" style="33" customWidth="1"/>
    <col min="1799" max="1799" width="14.28515625" style="33" customWidth="1"/>
    <col min="1800" max="1800" width="22.28515625" style="33" customWidth="1"/>
    <col min="1801" max="1801" width="24.28515625" style="33" customWidth="1"/>
    <col min="1802" max="1802" width="13.140625" style="33" customWidth="1"/>
    <col min="1803" max="1803" width="12.42578125" style="33" customWidth="1"/>
    <col min="1804" max="1804" width="16.5703125" style="33" customWidth="1"/>
    <col min="1805" max="1805" width="34.85546875" style="33" customWidth="1"/>
    <col min="1806" max="2048" width="9.140625" style="33"/>
    <col min="2049" max="2049" width="3.42578125" style="33" customWidth="1"/>
    <col min="2050" max="2050" width="23" style="33" customWidth="1"/>
    <col min="2051" max="2051" width="9" style="33" customWidth="1"/>
    <col min="2052" max="2052" width="7" style="33" customWidth="1"/>
    <col min="2053" max="2053" width="6.85546875" style="33" customWidth="1"/>
    <col min="2054" max="2054" width="21.42578125" style="33" customWidth="1"/>
    <col min="2055" max="2055" width="14.28515625" style="33" customWidth="1"/>
    <col min="2056" max="2056" width="22.28515625" style="33" customWidth="1"/>
    <col min="2057" max="2057" width="24.28515625" style="33" customWidth="1"/>
    <col min="2058" max="2058" width="13.140625" style="33" customWidth="1"/>
    <col min="2059" max="2059" width="12.42578125" style="33" customWidth="1"/>
    <col min="2060" max="2060" width="16.5703125" style="33" customWidth="1"/>
    <col min="2061" max="2061" width="34.85546875" style="33" customWidth="1"/>
    <col min="2062" max="2304" width="9.140625" style="33"/>
    <col min="2305" max="2305" width="3.42578125" style="33" customWidth="1"/>
    <col min="2306" max="2306" width="23" style="33" customWidth="1"/>
    <col min="2307" max="2307" width="9" style="33" customWidth="1"/>
    <col min="2308" max="2308" width="7" style="33" customWidth="1"/>
    <col min="2309" max="2309" width="6.85546875" style="33" customWidth="1"/>
    <col min="2310" max="2310" width="21.42578125" style="33" customWidth="1"/>
    <col min="2311" max="2311" width="14.28515625" style="33" customWidth="1"/>
    <col min="2312" max="2312" width="22.28515625" style="33" customWidth="1"/>
    <col min="2313" max="2313" width="24.28515625" style="33" customWidth="1"/>
    <col min="2314" max="2314" width="13.140625" style="33" customWidth="1"/>
    <col min="2315" max="2315" width="12.42578125" style="33" customWidth="1"/>
    <col min="2316" max="2316" width="16.5703125" style="33" customWidth="1"/>
    <col min="2317" max="2317" width="34.85546875" style="33" customWidth="1"/>
    <col min="2318" max="2560" width="9.140625" style="33"/>
    <col min="2561" max="2561" width="3.42578125" style="33" customWidth="1"/>
    <col min="2562" max="2562" width="23" style="33" customWidth="1"/>
    <col min="2563" max="2563" width="9" style="33" customWidth="1"/>
    <col min="2564" max="2564" width="7" style="33" customWidth="1"/>
    <col min="2565" max="2565" width="6.85546875" style="33" customWidth="1"/>
    <col min="2566" max="2566" width="21.42578125" style="33" customWidth="1"/>
    <col min="2567" max="2567" width="14.28515625" style="33" customWidth="1"/>
    <col min="2568" max="2568" width="22.28515625" style="33" customWidth="1"/>
    <col min="2569" max="2569" width="24.28515625" style="33" customWidth="1"/>
    <col min="2570" max="2570" width="13.140625" style="33" customWidth="1"/>
    <col min="2571" max="2571" width="12.42578125" style="33" customWidth="1"/>
    <col min="2572" max="2572" width="16.5703125" style="33" customWidth="1"/>
    <col min="2573" max="2573" width="34.85546875" style="33" customWidth="1"/>
    <col min="2574" max="2816" width="9.140625" style="33"/>
    <col min="2817" max="2817" width="3.42578125" style="33" customWidth="1"/>
    <col min="2818" max="2818" width="23" style="33" customWidth="1"/>
    <col min="2819" max="2819" width="9" style="33" customWidth="1"/>
    <col min="2820" max="2820" width="7" style="33" customWidth="1"/>
    <col min="2821" max="2821" width="6.85546875" style="33" customWidth="1"/>
    <col min="2822" max="2822" width="21.42578125" style="33" customWidth="1"/>
    <col min="2823" max="2823" width="14.28515625" style="33" customWidth="1"/>
    <col min="2824" max="2824" width="22.28515625" style="33" customWidth="1"/>
    <col min="2825" max="2825" width="24.28515625" style="33" customWidth="1"/>
    <col min="2826" max="2826" width="13.140625" style="33" customWidth="1"/>
    <col min="2827" max="2827" width="12.42578125" style="33" customWidth="1"/>
    <col min="2828" max="2828" width="16.5703125" style="33" customWidth="1"/>
    <col min="2829" max="2829" width="34.85546875" style="33" customWidth="1"/>
    <col min="2830" max="3072" width="9.140625" style="33"/>
    <col min="3073" max="3073" width="3.42578125" style="33" customWidth="1"/>
    <col min="3074" max="3074" width="23" style="33" customWidth="1"/>
    <col min="3075" max="3075" width="9" style="33" customWidth="1"/>
    <col min="3076" max="3076" width="7" style="33" customWidth="1"/>
    <col min="3077" max="3077" width="6.85546875" style="33" customWidth="1"/>
    <col min="3078" max="3078" width="21.42578125" style="33" customWidth="1"/>
    <col min="3079" max="3079" width="14.28515625" style="33" customWidth="1"/>
    <col min="3080" max="3080" width="22.28515625" style="33" customWidth="1"/>
    <col min="3081" max="3081" width="24.28515625" style="33" customWidth="1"/>
    <col min="3082" max="3082" width="13.140625" style="33" customWidth="1"/>
    <col min="3083" max="3083" width="12.42578125" style="33" customWidth="1"/>
    <col min="3084" max="3084" width="16.5703125" style="33" customWidth="1"/>
    <col min="3085" max="3085" width="34.85546875" style="33" customWidth="1"/>
    <col min="3086" max="3328" width="9.140625" style="33"/>
    <col min="3329" max="3329" width="3.42578125" style="33" customWidth="1"/>
    <col min="3330" max="3330" width="23" style="33" customWidth="1"/>
    <col min="3331" max="3331" width="9" style="33" customWidth="1"/>
    <col min="3332" max="3332" width="7" style="33" customWidth="1"/>
    <col min="3333" max="3333" width="6.85546875" style="33" customWidth="1"/>
    <col min="3334" max="3334" width="21.42578125" style="33" customWidth="1"/>
    <col min="3335" max="3335" width="14.28515625" style="33" customWidth="1"/>
    <col min="3336" max="3336" width="22.28515625" style="33" customWidth="1"/>
    <col min="3337" max="3337" width="24.28515625" style="33" customWidth="1"/>
    <col min="3338" max="3338" width="13.140625" style="33" customWidth="1"/>
    <col min="3339" max="3339" width="12.42578125" style="33" customWidth="1"/>
    <col min="3340" max="3340" width="16.5703125" style="33" customWidth="1"/>
    <col min="3341" max="3341" width="34.85546875" style="33" customWidth="1"/>
    <col min="3342" max="3584" width="9.140625" style="33"/>
    <col min="3585" max="3585" width="3.42578125" style="33" customWidth="1"/>
    <col min="3586" max="3586" width="23" style="33" customWidth="1"/>
    <col min="3587" max="3587" width="9" style="33" customWidth="1"/>
    <col min="3588" max="3588" width="7" style="33" customWidth="1"/>
    <col min="3589" max="3589" width="6.85546875" style="33" customWidth="1"/>
    <col min="3590" max="3590" width="21.42578125" style="33" customWidth="1"/>
    <col min="3591" max="3591" width="14.28515625" style="33" customWidth="1"/>
    <col min="3592" max="3592" width="22.28515625" style="33" customWidth="1"/>
    <col min="3593" max="3593" width="24.28515625" style="33" customWidth="1"/>
    <col min="3594" max="3594" width="13.140625" style="33" customWidth="1"/>
    <col min="3595" max="3595" width="12.42578125" style="33" customWidth="1"/>
    <col min="3596" max="3596" width="16.5703125" style="33" customWidth="1"/>
    <col min="3597" max="3597" width="34.85546875" style="33" customWidth="1"/>
    <col min="3598" max="3840" width="9.140625" style="33"/>
    <col min="3841" max="3841" width="3.42578125" style="33" customWidth="1"/>
    <col min="3842" max="3842" width="23" style="33" customWidth="1"/>
    <col min="3843" max="3843" width="9" style="33" customWidth="1"/>
    <col min="3844" max="3844" width="7" style="33" customWidth="1"/>
    <col min="3845" max="3845" width="6.85546875" style="33" customWidth="1"/>
    <col min="3846" max="3846" width="21.42578125" style="33" customWidth="1"/>
    <col min="3847" max="3847" width="14.28515625" style="33" customWidth="1"/>
    <col min="3848" max="3848" width="22.28515625" style="33" customWidth="1"/>
    <col min="3849" max="3849" width="24.28515625" style="33" customWidth="1"/>
    <col min="3850" max="3850" width="13.140625" style="33" customWidth="1"/>
    <col min="3851" max="3851" width="12.42578125" style="33" customWidth="1"/>
    <col min="3852" max="3852" width="16.5703125" style="33" customWidth="1"/>
    <col min="3853" max="3853" width="34.85546875" style="33" customWidth="1"/>
    <col min="3854" max="4096" width="9.140625" style="33"/>
    <col min="4097" max="4097" width="3.42578125" style="33" customWidth="1"/>
    <col min="4098" max="4098" width="23" style="33" customWidth="1"/>
    <col min="4099" max="4099" width="9" style="33" customWidth="1"/>
    <col min="4100" max="4100" width="7" style="33" customWidth="1"/>
    <col min="4101" max="4101" width="6.85546875" style="33" customWidth="1"/>
    <col min="4102" max="4102" width="21.42578125" style="33" customWidth="1"/>
    <col min="4103" max="4103" width="14.28515625" style="33" customWidth="1"/>
    <col min="4104" max="4104" width="22.28515625" style="33" customWidth="1"/>
    <col min="4105" max="4105" width="24.28515625" style="33" customWidth="1"/>
    <col min="4106" max="4106" width="13.140625" style="33" customWidth="1"/>
    <col min="4107" max="4107" width="12.42578125" style="33" customWidth="1"/>
    <col min="4108" max="4108" width="16.5703125" style="33" customWidth="1"/>
    <col min="4109" max="4109" width="34.85546875" style="33" customWidth="1"/>
    <col min="4110" max="4352" width="9.140625" style="33"/>
    <col min="4353" max="4353" width="3.42578125" style="33" customWidth="1"/>
    <col min="4354" max="4354" width="23" style="33" customWidth="1"/>
    <col min="4355" max="4355" width="9" style="33" customWidth="1"/>
    <col min="4356" max="4356" width="7" style="33" customWidth="1"/>
    <col min="4357" max="4357" width="6.85546875" style="33" customWidth="1"/>
    <col min="4358" max="4358" width="21.42578125" style="33" customWidth="1"/>
    <col min="4359" max="4359" width="14.28515625" style="33" customWidth="1"/>
    <col min="4360" max="4360" width="22.28515625" style="33" customWidth="1"/>
    <col min="4361" max="4361" width="24.28515625" style="33" customWidth="1"/>
    <col min="4362" max="4362" width="13.140625" style="33" customWidth="1"/>
    <col min="4363" max="4363" width="12.42578125" style="33" customWidth="1"/>
    <col min="4364" max="4364" width="16.5703125" style="33" customWidth="1"/>
    <col min="4365" max="4365" width="34.85546875" style="33" customWidth="1"/>
    <col min="4366" max="4608" width="9.140625" style="33"/>
    <col min="4609" max="4609" width="3.42578125" style="33" customWidth="1"/>
    <col min="4610" max="4610" width="23" style="33" customWidth="1"/>
    <col min="4611" max="4611" width="9" style="33" customWidth="1"/>
    <col min="4612" max="4612" width="7" style="33" customWidth="1"/>
    <col min="4613" max="4613" width="6.85546875" style="33" customWidth="1"/>
    <col min="4614" max="4614" width="21.42578125" style="33" customWidth="1"/>
    <col min="4615" max="4615" width="14.28515625" style="33" customWidth="1"/>
    <col min="4616" max="4616" width="22.28515625" style="33" customWidth="1"/>
    <col min="4617" max="4617" width="24.28515625" style="33" customWidth="1"/>
    <col min="4618" max="4618" width="13.140625" style="33" customWidth="1"/>
    <col min="4619" max="4619" width="12.42578125" style="33" customWidth="1"/>
    <col min="4620" max="4620" width="16.5703125" style="33" customWidth="1"/>
    <col min="4621" max="4621" width="34.85546875" style="33" customWidth="1"/>
    <col min="4622" max="4864" width="9.140625" style="33"/>
    <col min="4865" max="4865" width="3.42578125" style="33" customWidth="1"/>
    <col min="4866" max="4866" width="23" style="33" customWidth="1"/>
    <col min="4867" max="4867" width="9" style="33" customWidth="1"/>
    <col min="4868" max="4868" width="7" style="33" customWidth="1"/>
    <col min="4869" max="4869" width="6.85546875" style="33" customWidth="1"/>
    <col min="4870" max="4870" width="21.42578125" style="33" customWidth="1"/>
    <col min="4871" max="4871" width="14.28515625" style="33" customWidth="1"/>
    <col min="4872" max="4872" width="22.28515625" style="33" customWidth="1"/>
    <col min="4873" max="4873" width="24.28515625" style="33" customWidth="1"/>
    <col min="4874" max="4874" width="13.140625" style="33" customWidth="1"/>
    <col min="4875" max="4875" width="12.42578125" style="33" customWidth="1"/>
    <col min="4876" max="4876" width="16.5703125" style="33" customWidth="1"/>
    <col min="4877" max="4877" width="34.85546875" style="33" customWidth="1"/>
    <col min="4878" max="5120" width="9.140625" style="33"/>
    <col min="5121" max="5121" width="3.42578125" style="33" customWidth="1"/>
    <col min="5122" max="5122" width="23" style="33" customWidth="1"/>
    <col min="5123" max="5123" width="9" style="33" customWidth="1"/>
    <col min="5124" max="5124" width="7" style="33" customWidth="1"/>
    <col min="5125" max="5125" width="6.85546875" style="33" customWidth="1"/>
    <col min="5126" max="5126" width="21.42578125" style="33" customWidth="1"/>
    <col min="5127" max="5127" width="14.28515625" style="33" customWidth="1"/>
    <col min="5128" max="5128" width="22.28515625" style="33" customWidth="1"/>
    <col min="5129" max="5129" width="24.28515625" style="33" customWidth="1"/>
    <col min="5130" max="5130" width="13.140625" style="33" customWidth="1"/>
    <col min="5131" max="5131" width="12.42578125" style="33" customWidth="1"/>
    <col min="5132" max="5132" width="16.5703125" style="33" customWidth="1"/>
    <col min="5133" max="5133" width="34.85546875" style="33" customWidth="1"/>
    <col min="5134" max="5376" width="9.140625" style="33"/>
    <col min="5377" max="5377" width="3.42578125" style="33" customWidth="1"/>
    <col min="5378" max="5378" width="23" style="33" customWidth="1"/>
    <col min="5379" max="5379" width="9" style="33" customWidth="1"/>
    <col min="5380" max="5380" width="7" style="33" customWidth="1"/>
    <col min="5381" max="5381" width="6.85546875" style="33" customWidth="1"/>
    <col min="5382" max="5382" width="21.42578125" style="33" customWidth="1"/>
    <col min="5383" max="5383" width="14.28515625" style="33" customWidth="1"/>
    <col min="5384" max="5384" width="22.28515625" style="33" customWidth="1"/>
    <col min="5385" max="5385" width="24.28515625" style="33" customWidth="1"/>
    <col min="5386" max="5386" width="13.140625" style="33" customWidth="1"/>
    <col min="5387" max="5387" width="12.42578125" style="33" customWidth="1"/>
    <col min="5388" max="5388" width="16.5703125" style="33" customWidth="1"/>
    <col min="5389" max="5389" width="34.85546875" style="33" customWidth="1"/>
    <col min="5390" max="5632" width="9.140625" style="33"/>
    <col min="5633" max="5633" width="3.42578125" style="33" customWidth="1"/>
    <col min="5634" max="5634" width="23" style="33" customWidth="1"/>
    <col min="5635" max="5635" width="9" style="33" customWidth="1"/>
    <col min="5636" max="5636" width="7" style="33" customWidth="1"/>
    <col min="5637" max="5637" width="6.85546875" style="33" customWidth="1"/>
    <col min="5638" max="5638" width="21.42578125" style="33" customWidth="1"/>
    <col min="5639" max="5639" width="14.28515625" style="33" customWidth="1"/>
    <col min="5640" max="5640" width="22.28515625" style="33" customWidth="1"/>
    <col min="5641" max="5641" width="24.28515625" style="33" customWidth="1"/>
    <col min="5642" max="5642" width="13.140625" style="33" customWidth="1"/>
    <col min="5643" max="5643" width="12.42578125" style="33" customWidth="1"/>
    <col min="5644" max="5644" width="16.5703125" style="33" customWidth="1"/>
    <col min="5645" max="5645" width="34.85546875" style="33" customWidth="1"/>
    <col min="5646" max="5888" width="9.140625" style="33"/>
    <col min="5889" max="5889" width="3.42578125" style="33" customWidth="1"/>
    <col min="5890" max="5890" width="23" style="33" customWidth="1"/>
    <col min="5891" max="5891" width="9" style="33" customWidth="1"/>
    <col min="5892" max="5892" width="7" style="33" customWidth="1"/>
    <col min="5893" max="5893" width="6.85546875" style="33" customWidth="1"/>
    <col min="5894" max="5894" width="21.42578125" style="33" customWidth="1"/>
    <col min="5895" max="5895" width="14.28515625" style="33" customWidth="1"/>
    <col min="5896" max="5896" width="22.28515625" style="33" customWidth="1"/>
    <col min="5897" max="5897" width="24.28515625" style="33" customWidth="1"/>
    <col min="5898" max="5898" width="13.140625" style="33" customWidth="1"/>
    <col min="5899" max="5899" width="12.42578125" style="33" customWidth="1"/>
    <col min="5900" max="5900" width="16.5703125" style="33" customWidth="1"/>
    <col min="5901" max="5901" width="34.85546875" style="33" customWidth="1"/>
    <col min="5902" max="6144" width="9.140625" style="33"/>
    <col min="6145" max="6145" width="3.42578125" style="33" customWidth="1"/>
    <col min="6146" max="6146" width="23" style="33" customWidth="1"/>
    <col min="6147" max="6147" width="9" style="33" customWidth="1"/>
    <col min="6148" max="6148" width="7" style="33" customWidth="1"/>
    <col min="6149" max="6149" width="6.85546875" style="33" customWidth="1"/>
    <col min="6150" max="6150" width="21.42578125" style="33" customWidth="1"/>
    <col min="6151" max="6151" width="14.28515625" style="33" customWidth="1"/>
    <col min="6152" max="6152" width="22.28515625" style="33" customWidth="1"/>
    <col min="6153" max="6153" width="24.28515625" style="33" customWidth="1"/>
    <col min="6154" max="6154" width="13.140625" style="33" customWidth="1"/>
    <col min="6155" max="6155" width="12.42578125" style="33" customWidth="1"/>
    <col min="6156" max="6156" width="16.5703125" style="33" customWidth="1"/>
    <col min="6157" max="6157" width="34.85546875" style="33" customWidth="1"/>
    <col min="6158" max="6400" width="9.140625" style="33"/>
    <col min="6401" max="6401" width="3.42578125" style="33" customWidth="1"/>
    <col min="6402" max="6402" width="23" style="33" customWidth="1"/>
    <col min="6403" max="6403" width="9" style="33" customWidth="1"/>
    <col min="6404" max="6404" width="7" style="33" customWidth="1"/>
    <col min="6405" max="6405" width="6.85546875" style="33" customWidth="1"/>
    <col min="6406" max="6406" width="21.42578125" style="33" customWidth="1"/>
    <col min="6407" max="6407" width="14.28515625" style="33" customWidth="1"/>
    <col min="6408" max="6408" width="22.28515625" style="33" customWidth="1"/>
    <col min="6409" max="6409" width="24.28515625" style="33" customWidth="1"/>
    <col min="6410" max="6410" width="13.140625" style="33" customWidth="1"/>
    <col min="6411" max="6411" width="12.42578125" style="33" customWidth="1"/>
    <col min="6412" max="6412" width="16.5703125" style="33" customWidth="1"/>
    <col min="6413" max="6413" width="34.85546875" style="33" customWidth="1"/>
    <col min="6414" max="6656" width="9.140625" style="33"/>
    <col min="6657" max="6657" width="3.42578125" style="33" customWidth="1"/>
    <col min="6658" max="6658" width="23" style="33" customWidth="1"/>
    <col min="6659" max="6659" width="9" style="33" customWidth="1"/>
    <col min="6660" max="6660" width="7" style="33" customWidth="1"/>
    <col min="6661" max="6661" width="6.85546875" style="33" customWidth="1"/>
    <col min="6662" max="6662" width="21.42578125" style="33" customWidth="1"/>
    <col min="6663" max="6663" width="14.28515625" style="33" customWidth="1"/>
    <col min="6664" max="6664" width="22.28515625" style="33" customWidth="1"/>
    <col min="6665" max="6665" width="24.28515625" style="33" customWidth="1"/>
    <col min="6666" max="6666" width="13.140625" style="33" customWidth="1"/>
    <col min="6667" max="6667" width="12.42578125" style="33" customWidth="1"/>
    <col min="6668" max="6668" width="16.5703125" style="33" customWidth="1"/>
    <col min="6669" max="6669" width="34.85546875" style="33" customWidth="1"/>
    <col min="6670" max="6912" width="9.140625" style="33"/>
    <col min="6913" max="6913" width="3.42578125" style="33" customWidth="1"/>
    <col min="6914" max="6914" width="23" style="33" customWidth="1"/>
    <col min="6915" max="6915" width="9" style="33" customWidth="1"/>
    <col min="6916" max="6916" width="7" style="33" customWidth="1"/>
    <col min="6917" max="6917" width="6.85546875" style="33" customWidth="1"/>
    <col min="6918" max="6918" width="21.42578125" style="33" customWidth="1"/>
    <col min="6919" max="6919" width="14.28515625" style="33" customWidth="1"/>
    <col min="6920" max="6920" width="22.28515625" style="33" customWidth="1"/>
    <col min="6921" max="6921" width="24.28515625" style="33" customWidth="1"/>
    <col min="6922" max="6922" width="13.140625" style="33" customWidth="1"/>
    <col min="6923" max="6923" width="12.42578125" style="33" customWidth="1"/>
    <col min="6924" max="6924" width="16.5703125" style="33" customWidth="1"/>
    <col min="6925" max="6925" width="34.85546875" style="33" customWidth="1"/>
    <col min="6926" max="7168" width="9.140625" style="33"/>
    <col min="7169" max="7169" width="3.42578125" style="33" customWidth="1"/>
    <col min="7170" max="7170" width="23" style="33" customWidth="1"/>
    <col min="7171" max="7171" width="9" style="33" customWidth="1"/>
    <col min="7172" max="7172" width="7" style="33" customWidth="1"/>
    <col min="7173" max="7173" width="6.85546875" style="33" customWidth="1"/>
    <col min="7174" max="7174" width="21.42578125" style="33" customWidth="1"/>
    <col min="7175" max="7175" width="14.28515625" style="33" customWidth="1"/>
    <col min="7176" max="7176" width="22.28515625" style="33" customWidth="1"/>
    <col min="7177" max="7177" width="24.28515625" style="33" customWidth="1"/>
    <col min="7178" max="7178" width="13.140625" style="33" customWidth="1"/>
    <col min="7179" max="7179" width="12.42578125" style="33" customWidth="1"/>
    <col min="7180" max="7180" width="16.5703125" style="33" customWidth="1"/>
    <col min="7181" max="7181" width="34.85546875" style="33" customWidth="1"/>
    <col min="7182" max="7424" width="9.140625" style="33"/>
    <col min="7425" max="7425" width="3.42578125" style="33" customWidth="1"/>
    <col min="7426" max="7426" width="23" style="33" customWidth="1"/>
    <col min="7427" max="7427" width="9" style="33" customWidth="1"/>
    <col min="7428" max="7428" width="7" style="33" customWidth="1"/>
    <col min="7429" max="7429" width="6.85546875" style="33" customWidth="1"/>
    <col min="7430" max="7430" width="21.42578125" style="33" customWidth="1"/>
    <col min="7431" max="7431" width="14.28515625" style="33" customWidth="1"/>
    <col min="7432" max="7432" width="22.28515625" style="33" customWidth="1"/>
    <col min="7433" max="7433" width="24.28515625" style="33" customWidth="1"/>
    <col min="7434" max="7434" width="13.140625" style="33" customWidth="1"/>
    <col min="7435" max="7435" width="12.42578125" style="33" customWidth="1"/>
    <col min="7436" max="7436" width="16.5703125" style="33" customWidth="1"/>
    <col min="7437" max="7437" width="34.85546875" style="33" customWidth="1"/>
    <col min="7438" max="7680" width="9.140625" style="33"/>
    <col min="7681" max="7681" width="3.42578125" style="33" customWidth="1"/>
    <col min="7682" max="7682" width="23" style="33" customWidth="1"/>
    <col min="7683" max="7683" width="9" style="33" customWidth="1"/>
    <col min="7684" max="7684" width="7" style="33" customWidth="1"/>
    <col min="7685" max="7685" width="6.85546875" style="33" customWidth="1"/>
    <col min="7686" max="7686" width="21.42578125" style="33" customWidth="1"/>
    <col min="7687" max="7687" width="14.28515625" style="33" customWidth="1"/>
    <col min="7688" max="7688" width="22.28515625" style="33" customWidth="1"/>
    <col min="7689" max="7689" width="24.28515625" style="33" customWidth="1"/>
    <col min="7690" max="7690" width="13.140625" style="33" customWidth="1"/>
    <col min="7691" max="7691" width="12.42578125" style="33" customWidth="1"/>
    <col min="7692" max="7692" width="16.5703125" style="33" customWidth="1"/>
    <col min="7693" max="7693" width="34.85546875" style="33" customWidth="1"/>
    <col min="7694" max="7936" width="9.140625" style="33"/>
    <col min="7937" max="7937" width="3.42578125" style="33" customWidth="1"/>
    <col min="7938" max="7938" width="23" style="33" customWidth="1"/>
    <col min="7939" max="7939" width="9" style="33" customWidth="1"/>
    <col min="7940" max="7940" width="7" style="33" customWidth="1"/>
    <col min="7941" max="7941" width="6.85546875" style="33" customWidth="1"/>
    <col min="7942" max="7942" width="21.42578125" style="33" customWidth="1"/>
    <col min="7943" max="7943" width="14.28515625" style="33" customWidth="1"/>
    <col min="7944" max="7944" width="22.28515625" style="33" customWidth="1"/>
    <col min="7945" max="7945" width="24.28515625" style="33" customWidth="1"/>
    <col min="7946" max="7946" width="13.140625" style="33" customWidth="1"/>
    <col min="7947" max="7947" width="12.42578125" style="33" customWidth="1"/>
    <col min="7948" max="7948" width="16.5703125" style="33" customWidth="1"/>
    <col min="7949" max="7949" width="34.85546875" style="33" customWidth="1"/>
    <col min="7950" max="8192" width="9.140625" style="33"/>
    <col min="8193" max="8193" width="3.42578125" style="33" customWidth="1"/>
    <col min="8194" max="8194" width="23" style="33" customWidth="1"/>
    <col min="8195" max="8195" width="9" style="33" customWidth="1"/>
    <col min="8196" max="8196" width="7" style="33" customWidth="1"/>
    <col min="8197" max="8197" width="6.85546875" style="33" customWidth="1"/>
    <col min="8198" max="8198" width="21.42578125" style="33" customWidth="1"/>
    <col min="8199" max="8199" width="14.28515625" style="33" customWidth="1"/>
    <col min="8200" max="8200" width="22.28515625" style="33" customWidth="1"/>
    <col min="8201" max="8201" width="24.28515625" style="33" customWidth="1"/>
    <col min="8202" max="8202" width="13.140625" style="33" customWidth="1"/>
    <col min="8203" max="8203" width="12.42578125" style="33" customWidth="1"/>
    <col min="8204" max="8204" width="16.5703125" style="33" customWidth="1"/>
    <col min="8205" max="8205" width="34.85546875" style="33" customWidth="1"/>
    <col min="8206" max="8448" width="9.140625" style="33"/>
    <col min="8449" max="8449" width="3.42578125" style="33" customWidth="1"/>
    <col min="8450" max="8450" width="23" style="33" customWidth="1"/>
    <col min="8451" max="8451" width="9" style="33" customWidth="1"/>
    <col min="8452" max="8452" width="7" style="33" customWidth="1"/>
    <col min="8453" max="8453" width="6.85546875" style="33" customWidth="1"/>
    <col min="8454" max="8454" width="21.42578125" style="33" customWidth="1"/>
    <col min="8455" max="8455" width="14.28515625" style="33" customWidth="1"/>
    <col min="8456" max="8456" width="22.28515625" style="33" customWidth="1"/>
    <col min="8457" max="8457" width="24.28515625" style="33" customWidth="1"/>
    <col min="8458" max="8458" width="13.140625" style="33" customWidth="1"/>
    <col min="8459" max="8459" width="12.42578125" style="33" customWidth="1"/>
    <col min="8460" max="8460" width="16.5703125" style="33" customWidth="1"/>
    <col min="8461" max="8461" width="34.85546875" style="33" customWidth="1"/>
    <col min="8462" max="8704" width="9.140625" style="33"/>
    <col min="8705" max="8705" width="3.42578125" style="33" customWidth="1"/>
    <col min="8706" max="8706" width="23" style="33" customWidth="1"/>
    <col min="8707" max="8707" width="9" style="33" customWidth="1"/>
    <col min="8708" max="8708" width="7" style="33" customWidth="1"/>
    <col min="8709" max="8709" width="6.85546875" style="33" customWidth="1"/>
    <col min="8710" max="8710" width="21.42578125" style="33" customWidth="1"/>
    <col min="8711" max="8711" width="14.28515625" style="33" customWidth="1"/>
    <col min="8712" max="8712" width="22.28515625" style="33" customWidth="1"/>
    <col min="8713" max="8713" width="24.28515625" style="33" customWidth="1"/>
    <col min="8714" max="8714" width="13.140625" style="33" customWidth="1"/>
    <col min="8715" max="8715" width="12.42578125" style="33" customWidth="1"/>
    <col min="8716" max="8716" width="16.5703125" style="33" customWidth="1"/>
    <col min="8717" max="8717" width="34.85546875" style="33" customWidth="1"/>
    <col min="8718" max="8960" width="9.140625" style="33"/>
    <col min="8961" max="8961" width="3.42578125" style="33" customWidth="1"/>
    <col min="8962" max="8962" width="23" style="33" customWidth="1"/>
    <col min="8963" max="8963" width="9" style="33" customWidth="1"/>
    <col min="8964" max="8964" width="7" style="33" customWidth="1"/>
    <col min="8965" max="8965" width="6.85546875" style="33" customWidth="1"/>
    <col min="8966" max="8966" width="21.42578125" style="33" customWidth="1"/>
    <col min="8967" max="8967" width="14.28515625" style="33" customWidth="1"/>
    <col min="8968" max="8968" width="22.28515625" style="33" customWidth="1"/>
    <col min="8969" max="8969" width="24.28515625" style="33" customWidth="1"/>
    <col min="8970" max="8970" width="13.140625" style="33" customWidth="1"/>
    <col min="8971" max="8971" width="12.42578125" style="33" customWidth="1"/>
    <col min="8972" max="8972" width="16.5703125" style="33" customWidth="1"/>
    <col min="8973" max="8973" width="34.85546875" style="33" customWidth="1"/>
    <col min="8974" max="9216" width="9.140625" style="33"/>
    <col min="9217" max="9217" width="3.42578125" style="33" customWidth="1"/>
    <col min="9218" max="9218" width="23" style="33" customWidth="1"/>
    <col min="9219" max="9219" width="9" style="33" customWidth="1"/>
    <col min="9220" max="9220" width="7" style="33" customWidth="1"/>
    <col min="9221" max="9221" width="6.85546875" style="33" customWidth="1"/>
    <col min="9222" max="9222" width="21.42578125" style="33" customWidth="1"/>
    <col min="9223" max="9223" width="14.28515625" style="33" customWidth="1"/>
    <col min="9224" max="9224" width="22.28515625" style="33" customWidth="1"/>
    <col min="9225" max="9225" width="24.28515625" style="33" customWidth="1"/>
    <col min="9226" max="9226" width="13.140625" style="33" customWidth="1"/>
    <col min="9227" max="9227" width="12.42578125" style="33" customWidth="1"/>
    <col min="9228" max="9228" width="16.5703125" style="33" customWidth="1"/>
    <col min="9229" max="9229" width="34.85546875" style="33" customWidth="1"/>
    <col min="9230" max="9472" width="9.140625" style="33"/>
    <col min="9473" max="9473" width="3.42578125" style="33" customWidth="1"/>
    <col min="9474" max="9474" width="23" style="33" customWidth="1"/>
    <col min="9475" max="9475" width="9" style="33" customWidth="1"/>
    <col min="9476" max="9476" width="7" style="33" customWidth="1"/>
    <col min="9477" max="9477" width="6.85546875" style="33" customWidth="1"/>
    <col min="9478" max="9478" width="21.42578125" style="33" customWidth="1"/>
    <col min="9479" max="9479" width="14.28515625" style="33" customWidth="1"/>
    <col min="9480" max="9480" width="22.28515625" style="33" customWidth="1"/>
    <col min="9481" max="9481" width="24.28515625" style="33" customWidth="1"/>
    <col min="9482" max="9482" width="13.140625" style="33" customWidth="1"/>
    <col min="9483" max="9483" width="12.42578125" style="33" customWidth="1"/>
    <col min="9484" max="9484" width="16.5703125" style="33" customWidth="1"/>
    <col min="9485" max="9485" width="34.85546875" style="33" customWidth="1"/>
    <col min="9486" max="9728" width="9.140625" style="33"/>
    <col min="9729" max="9729" width="3.42578125" style="33" customWidth="1"/>
    <col min="9730" max="9730" width="23" style="33" customWidth="1"/>
    <col min="9731" max="9731" width="9" style="33" customWidth="1"/>
    <col min="9732" max="9732" width="7" style="33" customWidth="1"/>
    <col min="9733" max="9733" width="6.85546875" style="33" customWidth="1"/>
    <col min="9734" max="9734" width="21.42578125" style="33" customWidth="1"/>
    <col min="9735" max="9735" width="14.28515625" style="33" customWidth="1"/>
    <col min="9736" max="9736" width="22.28515625" style="33" customWidth="1"/>
    <col min="9737" max="9737" width="24.28515625" style="33" customWidth="1"/>
    <col min="9738" max="9738" width="13.140625" style="33" customWidth="1"/>
    <col min="9739" max="9739" width="12.42578125" style="33" customWidth="1"/>
    <col min="9740" max="9740" width="16.5703125" style="33" customWidth="1"/>
    <col min="9741" max="9741" width="34.85546875" style="33" customWidth="1"/>
    <col min="9742" max="9984" width="9.140625" style="33"/>
    <col min="9985" max="9985" width="3.42578125" style="33" customWidth="1"/>
    <col min="9986" max="9986" width="23" style="33" customWidth="1"/>
    <col min="9987" max="9987" width="9" style="33" customWidth="1"/>
    <col min="9988" max="9988" width="7" style="33" customWidth="1"/>
    <col min="9989" max="9989" width="6.85546875" style="33" customWidth="1"/>
    <col min="9990" max="9990" width="21.42578125" style="33" customWidth="1"/>
    <col min="9991" max="9991" width="14.28515625" style="33" customWidth="1"/>
    <col min="9992" max="9992" width="22.28515625" style="33" customWidth="1"/>
    <col min="9993" max="9993" width="24.28515625" style="33" customWidth="1"/>
    <col min="9994" max="9994" width="13.140625" style="33" customWidth="1"/>
    <col min="9995" max="9995" width="12.42578125" style="33" customWidth="1"/>
    <col min="9996" max="9996" width="16.5703125" style="33" customWidth="1"/>
    <col min="9997" max="9997" width="34.85546875" style="33" customWidth="1"/>
    <col min="9998" max="10240" width="9.140625" style="33"/>
    <col min="10241" max="10241" width="3.42578125" style="33" customWidth="1"/>
    <col min="10242" max="10242" width="23" style="33" customWidth="1"/>
    <col min="10243" max="10243" width="9" style="33" customWidth="1"/>
    <col min="10244" max="10244" width="7" style="33" customWidth="1"/>
    <col min="10245" max="10245" width="6.85546875" style="33" customWidth="1"/>
    <col min="10246" max="10246" width="21.42578125" style="33" customWidth="1"/>
    <col min="10247" max="10247" width="14.28515625" style="33" customWidth="1"/>
    <col min="10248" max="10248" width="22.28515625" style="33" customWidth="1"/>
    <col min="10249" max="10249" width="24.28515625" style="33" customWidth="1"/>
    <col min="10250" max="10250" width="13.140625" style="33" customWidth="1"/>
    <col min="10251" max="10251" width="12.42578125" style="33" customWidth="1"/>
    <col min="10252" max="10252" width="16.5703125" style="33" customWidth="1"/>
    <col min="10253" max="10253" width="34.85546875" style="33" customWidth="1"/>
    <col min="10254" max="10496" width="9.140625" style="33"/>
    <col min="10497" max="10497" width="3.42578125" style="33" customWidth="1"/>
    <col min="10498" max="10498" width="23" style="33" customWidth="1"/>
    <col min="10499" max="10499" width="9" style="33" customWidth="1"/>
    <col min="10500" max="10500" width="7" style="33" customWidth="1"/>
    <col min="10501" max="10501" width="6.85546875" style="33" customWidth="1"/>
    <col min="10502" max="10502" width="21.42578125" style="33" customWidth="1"/>
    <col min="10503" max="10503" width="14.28515625" style="33" customWidth="1"/>
    <col min="10504" max="10504" width="22.28515625" style="33" customWidth="1"/>
    <col min="10505" max="10505" width="24.28515625" style="33" customWidth="1"/>
    <col min="10506" max="10506" width="13.140625" style="33" customWidth="1"/>
    <col min="10507" max="10507" width="12.42578125" style="33" customWidth="1"/>
    <col min="10508" max="10508" width="16.5703125" style="33" customWidth="1"/>
    <col min="10509" max="10509" width="34.85546875" style="33" customWidth="1"/>
    <col min="10510" max="10752" width="9.140625" style="33"/>
    <col min="10753" max="10753" width="3.42578125" style="33" customWidth="1"/>
    <col min="10754" max="10754" width="23" style="33" customWidth="1"/>
    <col min="10755" max="10755" width="9" style="33" customWidth="1"/>
    <col min="10756" max="10756" width="7" style="33" customWidth="1"/>
    <col min="10757" max="10757" width="6.85546875" style="33" customWidth="1"/>
    <col min="10758" max="10758" width="21.42578125" style="33" customWidth="1"/>
    <col min="10759" max="10759" width="14.28515625" style="33" customWidth="1"/>
    <col min="10760" max="10760" width="22.28515625" style="33" customWidth="1"/>
    <col min="10761" max="10761" width="24.28515625" style="33" customWidth="1"/>
    <col min="10762" max="10762" width="13.140625" style="33" customWidth="1"/>
    <col min="10763" max="10763" width="12.42578125" style="33" customWidth="1"/>
    <col min="10764" max="10764" width="16.5703125" style="33" customWidth="1"/>
    <col min="10765" max="10765" width="34.85546875" style="33" customWidth="1"/>
    <col min="10766" max="11008" width="9.140625" style="33"/>
    <col min="11009" max="11009" width="3.42578125" style="33" customWidth="1"/>
    <col min="11010" max="11010" width="23" style="33" customWidth="1"/>
    <col min="11011" max="11011" width="9" style="33" customWidth="1"/>
    <col min="11012" max="11012" width="7" style="33" customWidth="1"/>
    <col min="11013" max="11013" width="6.85546875" style="33" customWidth="1"/>
    <col min="11014" max="11014" width="21.42578125" style="33" customWidth="1"/>
    <col min="11015" max="11015" width="14.28515625" style="33" customWidth="1"/>
    <col min="11016" max="11016" width="22.28515625" style="33" customWidth="1"/>
    <col min="11017" max="11017" width="24.28515625" style="33" customWidth="1"/>
    <col min="11018" max="11018" width="13.140625" style="33" customWidth="1"/>
    <col min="11019" max="11019" width="12.42578125" style="33" customWidth="1"/>
    <col min="11020" max="11020" width="16.5703125" style="33" customWidth="1"/>
    <col min="11021" max="11021" width="34.85546875" style="33" customWidth="1"/>
    <col min="11022" max="11264" width="9.140625" style="33"/>
    <col min="11265" max="11265" width="3.42578125" style="33" customWidth="1"/>
    <col min="11266" max="11266" width="23" style="33" customWidth="1"/>
    <col min="11267" max="11267" width="9" style="33" customWidth="1"/>
    <col min="11268" max="11268" width="7" style="33" customWidth="1"/>
    <col min="11269" max="11269" width="6.85546875" style="33" customWidth="1"/>
    <col min="11270" max="11270" width="21.42578125" style="33" customWidth="1"/>
    <col min="11271" max="11271" width="14.28515625" style="33" customWidth="1"/>
    <col min="11272" max="11272" width="22.28515625" style="33" customWidth="1"/>
    <col min="11273" max="11273" width="24.28515625" style="33" customWidth="1"/>
    <col min="11274" max="11274" width="13.140625" style="33" customWidth="1"/>
    <col min="11275" max="11275" width="12.42578125" style="33" customWidth="1"/>
    <col min="11276" max="11276" width="16.5703125" style="33" customWidth="1"/>
    <col min="11277" max="11277" width="34.85546875" style="33" customWidth="1"/>
    <col min="11278" max="11520" width="9.140625" style="33"/>
    <col min="11521" max="11521" width="3.42578125" style="33" customWidth="1"/>
    <col min="11522" max="11522" width="23" style="33" customWidth="1"/>
    <col min="11523" max="11523" width="9" style="33" customWidth="1"/>
    <col min="11524" max="11524" width="7" style="33" customWidth="1"/>
    <col min="11525" max="11525" width="6.85546875" style="33" customWidth="1"/>
    <col min="11526" max="11526" width="21.42578125" style="33" customWidth="1"/>
    <col min="11527" max="11527" width="14.28515625" style="33" customWidth="1"/>
    <col min="11528" max="11528" width="22.28515625" style="33" customWidth="1"/>
    <col min="11529" max="11529" width="24.28515625" style="33" customWidth="1"/>
    <col min="11530" max="11530" width="13.140625" style="33" customWidth="1"/>
    <col min="11531" max="11531" width="12.42578125" style="33" customWidth="1"/>
    <col min="11532" max="11532" width="16.5703125" style="33" customWidth="1"/>
    <col min="11533" max="11533" width="34.85546875" style="33" customWidth="1"/>
    <col min="11534" max="11776" width="9.140625" style="33"/>
    <col min="11777" max="11777" width="3.42578125" style="33" customWidth="1"/>
    <col min="11778" max="11778" width="23" style="33" customWidth="1"/>
    <col min="11779" max="11779" width="9" style="33" customWidth="1"/>
    <col min="11780" max="11780" width="7" style="33" customWidth="1"/>
    <col min="11781" max="11781" width="6.85546875" style="33" customWidth="1"/>
    <col min="11782" max="11782" width="21.42578125" style="33" customWidth="1"/>
    <col min="11783" max="11783" width="14.28515625" style="33" customWidth="1"/>
    <col min="11784" max="11784" width="22.28515625" style="33" customWidth="1"/>
    <col min="11785" max="11785" width="24.28515625" style="33" customWidth="1"/>
    <col min="11786" max="11786" width="13.140625" style="33" customWidth="1"/>
    <col min="11787" max="11787" width="12.42578125" style="33" customWidth="1"/>
    <col min="11788" max="11788" width="16.5703125" style="33" customWidth="1"/>
    <col min="11789" max="11789" width="34.85546875" style="33" customWidth="1"/>
    <col min="11790" max="12032" width="9.140625" style="33"/>
    <col min="12033" max="12033" width="3.42578125" style="33" customWidth="1"/>
    <col min="12034" max="12034" width="23" style="33" customWidth="1"/>
    <col min="12035" max="12035" width="9" style="33" customWidth="1"/>
    <col min="12036" max="12036" width="7" style="33" customWidth="1"/>
    <col min="12037" max="12037" width="6.85546875" style="33" customWidth="1"/>
    <col min="12038" max="12038" width="21.42578125" style="33" customWidth="1"/>
    <col min="12039" max="12039" width="14.28515625" style="33" customWidth="1"/>
    <col min="12040" max="12040" width="22.28515625" style="33" customWidth="1"/>
    <col min="12041" max="12041" width="24.28515625" style="33" customWidth="1"/>
    <col min="12042" max="12042" width="13.140625" style="33" customWidth="1"/>
    <col min="12043" max="12043" width="12.42578125" style="33" customWidth="1"/>
    <col min="12044" max="12044" width="16.5703125" style="33" customWidth="1"/>
    <col min="12045" max="12045" width="34.85546875" style="33" customWidth="1"/>
    <col min="12046" max="12288" width="9.140625" style="33"/>
    <col min="12289" max="12289" width="3.42578125" style="33" customWidth="1"/>
    <col min="12290" max="12290" width="23" style="33" customWidth="1"/>
    <col min="12291" max="12291" width="9" style="33" customWidth="1"/>
    <col min="12292" max="12292" width="7" style="33" customWidth="1"/>
    <col min="12293" max="12293" width="6.85546875" style="33" customWidth="1"/>
    <col min="12294" max="12294" width="21.42578125" style="33" customWidth="1"/>
    <col min="12295" max="12295" width="14.28515625" style="33" customWidth="1"/>
    <col min="12296" max="12296" width="22.28515625" style="33" customWidth="1"/>
    <col min="12297" max="12297" width="24.28515625" style="33" customWidth="1"/>
    <col min="12298" max="12298" width="13.140625" style="33" customWidth="1"/>
    <col min="12299" max="12299" width="12.42578125" style="33" customWidth="1"/>
    <col min="12300" max="12300" width="16.5703125" style="33" customWidth="1"/>
    <col min="12301" max="12301" width="34.85546875" style="33" customWidth="1"/>
    <col min="12302" max="12544" width="9.140625" style="33"/>
    <col min="12545" max="12545" width="3.42578125" style="33" customWidth="1"/>
    <col min="12546" max="12546" width="23" style="33" customWidth="1"/>
    <col min="12547" max="12547" width="9" style="33" customWidth="1"/>
    <col min="12548" max="12548" width="7" style="33" customWidth="1"/>
    <col min="12549" max="12549" width="6.85546875" style="33" customWidth="1"/>
    <col min="12550" max="12550" width="21.42578125" style="33" customWidth="1"/>
    <col min="12551" max="12551" width="14.28515625" style="33" customWidth="1"/>
    <col min="12552" max="12552" width="22.28515625" style="33" customWidth="1"/>
    <col min="12553" max="12553" width="24.28515625" style="33" customWidth="1"/>
    <col min="12554" max="12554" width="13.140625" style="33" customWidth="1"/>
    <col min="12555" max="12555" width="12.42578125" style="33" customWidth="1"/>
    <col min="12556" max="12556" width="16.5703125" style="33" customWidth="1"/>
    <col min="12557" max="12557" width="34.85546875" style="33" customWidth="1"/>
    <col min="12558" max="12800" width="9.140625" style="33"/>
    <col min="12801" max="12801" width="3.42578125" style="33" customWidth="1"/>
    <col min="12802" max="12802" width="23" style="33" customWidth="1"/>
    <col min="12803" max="12803" width="9" style="33" customWidth="1"/>
    <col min="12804" max="12804" width="7" style="33" customWidth="1"/>
    <col min="12805" max="12805" width="6.85546875" style="33" customWidth="1"/>
    <col min="12806" max="12806" width="21.42578125" style="33" customWidth="1"/>
    <col min="12807" max="12807" width="14.28515625" style="33" customWidth="1"/>
    <col min="12808" max="12808" width="22.28515625" style="33" customWidth="1"/>
    <col min="12809" max="12809" width="24.28515625" style="33" customWidth="1"/>
    <col min="12810" max="12810" width="13.140625" style="33" customWidth="1"/>
    <col min="12811" max="12811" width="12.42578125" style="33" customWidth="1"/>
    <col min="12812" max="12812" width="16.5703125" style="33" customWidth="1"/>
    <col min="12813" max="12813" width="34.85546875" style="33" customWidth="1"/>
    <col min="12814" max="13056" width="9.140625" style="33"/>
    <col min="13057" max="13057" width="3.42578125" style="33" customWidth="1"/>
    <col min="13058" max="13058" width="23" style="33" customWidth="1"/>
    <col min="13059" max="13059" width="9" style="33" customWidth="1"/>
    <col min="13060" max="13060" width="7" style="33" customWidth="1"/>
    <col min="13061" max="13061" width="6.85546875" style="33" customWidth="1"/>
    <col min="13062" max="13062" width="21.42578125" style="33" customWidth="1"/>
    <col min="13063" max="13063" width="14.28515625" style="33" customWidth="1"/>
    <col min="13064" max="13064" width="22.28515625" style="33" customWidth="1"/>
    <col min="13065" max="13065" width="24.28515625" style="33" customWidth="1"/>
    <col min="13066" max="13066" width="13.140625" style="33" customWidth="1"/>
    <col min="13067" max="13067" width="12.42578125" style="33" customWidth="1"/>
    <col min="13068" max="13068" width="16.5703125" style="33" customWidth="1"/>
    <col min="13069" max="13069" width="34.85546875" style="33" customWidth="1"/>
    <col min="13070" max="13312" width="9.140625" style="33"/>
    <col min="13313" max="13313" width="3.42578125" style="33" customWidth="1"/>
    <col min="13314" max="13314" width="23" style="33" customWidth="1"/>
    <col min="13315" max="13315" width="9" style="33" customWidth="1"/>
    <col min="13316" max="13316" width="7" style="33" customWidth="1"/>
    <col min="13317" max="13317" width="6.85546875" style="33" customWidth="1"/>
    <col min="13318" max="13318" width="21.42578125" style="33" customWidth="1"/>
    <col min="13319" max="13319" width="14.28515625" style="33" customWidth="1"/>
    <col min="13320" max="13320" width="22.28515625" style="33" customWidth="1"/>
    <col min="13321" max="13321" width="24.28515625" style="33" customWidth="1"/>
    <col min="13322" max="13322" width="13.140625" style="33" customWidth="1"/>
    <col min="13323" max="13323" width="12.42578125" style="33" customWidth="1"/>
    <col min="13324" max="13324" width="16.5703125" style="33" customWidth="1"/>
    <col min="13325" max="13325" width="34.85546875" style="33" customWidth="1"/>
    <col min="13326" max="13568" width="9.140625" style="33"/>
    <col min="13569" max="13569" width="3.42578125" style="33" customWidth="1"/>
    <col min="13570" max="13570" width="23" style="33" customWidth="1"/>
    <col min="13571" max="13571" width="9" style="33" customWidth="1"/>
    <col min="13572" max="13572" width="7" style="33" customWidth="1"/>
    <col min="13573" max="13573" width="6.85546875" style="33" customWidth="1"/>
    <col min="13574" max="13574" width="21.42578125" style="33" customWidth="1"/>
    <col min="13575" max="13575" width="14.28515625" style="33" customWidth="1"/>
    <col min="13576" max="13576" width="22.28515625" style="33" customWidth="1"/>
    <col min="13577" max="13577" width="24.28515625" style="33" customWidth="1"/>
    <col min="13578" max="13578" width="13.140625" style="33" customWidth="1"/>
    <col min="13579" max="13579" width="12.42578125" style="33" customWidth="1"/>
    <col min="13580" max="13580" width="16.5703125" style="33" customWidth="1"/>
    <col min="13581" max="13581" width="34.85546875" style="33" customWidth="1"/>
    <col min="13582" max="13824" width="9.140625" style="33"/>
    <col min="13825" max="13825" width="3.42578125" style="33" customWidth="1"/>
    <col min="13826" max="13826" width="23" style="33" customWidth="1"/>
    <col min="13827" max="13827" width="9" style="33" customWidth="1"/>
    <col min="13828" max="13828" width="7" style="33" customWidth="1"/>
    <col min="13829" max="13829" width="6.85546875" style="33" customWidth="1"/>
    <col min="13830" max="13830" width="21.42578125" style="33" customWidth="1"/>
    <col min="13831" max="13831" width="14.28515625" style="33" customWidth="1"/>
    <col min="13832" max="13832" width="22.28515625" style="33" customWidth="1"/>
    <col min="13833" max="13833" width="24.28515625" style="33" customWidth="1"/>
    <col min="13834" max="13834" width="13.140625" style="33" customWidth="1"/>
    <col min="13835" max="13835" width="12.42578125" style="33" customWidth="1"/>
    <col min="13836" max="13836" width="16.5703125" style="33" customWidth="1"/>
    <col min="13837" max="13837" width="34.85546875" style="33" customWidth="1"/>
    <col min="13838" max="14080" width="9.140625" style="33"/>
    <col min="14081" max="14081" width="3.42578125" style="33" customWidth="1"/>
    <col min="14082" max="14082" width="23" style="33" customWidth="1"/>
    <col min="14083" max="14083" width="9" style="33" customWidth="1"/>
    <col min="14084" max="14084" width="7" style="33" customWidth="1"/>
    <col min="14085" max="14085" width="6.85546875" style="33" customWidth="1"/>
    <col min="14086" max="14086" width="21.42578125" style="33" customWidth="1"/>
    <col min="14087" max="14087" width="14.28515625" style="33" customWidth="1"/>
    <col min="14088" max="14088" width="22.28515625" style="33" customWidth="1"/>
    <col min="14089" max="14089" width="24.28515625" style="33" customWidth="1"/>
    <col min="14090" max="14090" width="13.140625" style="33" customWidth="1"/>
    <col min="14091" max="14091" width="12.42578125" style="33" customWidth="1"/>
    <col min="14092" max="14092" width="16.5703125" style="33" customWidth="1"/>
    <col min="14093" max="14093" width="34.85546875" style="33" customWidth="1"/>
    <col min="14094" max="14336" width="9.140625" style="33"/>
    <col min="14337" max="14337" width="3.42578125" style="33" customWidth="1"/>
    <col min="14338" max="14338" width="23" style="33" customWidth="1"/>
    <col min="14339" max="14339" width="9" style="33" customWidth="1"/>
    <col min="14340" max="14340" width="7" style="33" customWidth="1"/>
    <col min="14341" max="14341" width="6.85546875" style="33" customWidth="1"/>
    <col min="14342" max="14342" width="21.42578125" style="33" customWidth="1"/>
    <col min="14343" max="14343" width="14.28515625" style="33" customWidth="1"/>
    <col min="14344" max="14344" width="22.28515625" style="33" customWidth="1"/>
    <col min="14345" max="14345" width="24.28515625" style="33" customWidth="1"/>
    <col min="14346" max="14346" width="13.140625" style="33" customWidth="1"/>
    <col min="14347" max="14347" width="12.42578125" style="33" customWidth="1"/>
    <col min="14348" max="14348" width="16.5703125" style="33" customWidth="1"/>
    <col min="14349" max="14349" width="34.85546875" style="33" customWidth="1"/>
    <col min="14350" max="14592" width="9.140625" style="33"/>
    <col min="14593" max="14593" width="3.42578125" style="33" customWidth="1"/>
    <col min="14594" max="14594" width="23" style="33" customWidth="1"/>
    <col min="14595" max="14595" width="9" style="33" customWidth="1"/>
    <col min="14596" max="14596" width="7" style="33" customWidth="1"/>
    <col min="14597" max="14597" width="6.85546875" style="33" customWidth="1"/>
    <col min="14598" max="14598" width="21.42578125" style="33" customWidth="1"/>
    <col min="14599" max="14599" width="14.28515625" style="33" customWidth="1"/>
    <col min="14600" max="14600" width="22.28515625" style="33" customWidth="1"/>
    <col min="14601" max="14601" width="24.28515625" style="33" customWidth="1"/>
    <col min="14602" max="14602" width="13.140625" style="33" customWidth="1"/>
    <col min="14603" max="14603" width="12.42578125" style="33" customWidth="1"/>
    <col min="14604" max="14604" width="16.5703125" style="33" customWidth="1"/>
    <col min="14605" max="14605" width="34.85546875" style="33" customWidth="1"/>
    <col min="14606" max="14848" width="9.140625" style="33"/>
    <col min="14849" max="14849" width="3.42578125" style="33" customWidth="1"/>
    <col min="14850" max="14850" width="23" style="33" customWidth="1"/>
    <col min="14851" max="14851" width="9" style="33" customWidth="1"/>
    <col min="14852" max="14852" width="7" style="33" customWidth="1"/>
    <col min="14853" max="14853" width="6.85546875" style="33" customWidth="1"/>
    <col min="14854" max="14854" width="21.42578125" style="33" customWidth="1"/>
    <col min="14855" max="14855" width="14.28515625" style="33" customWidth="1"/>
    <col min="14856" max="14856" width="22.28515625" style="33" customWidth="1"/>
    <col min="14857" max="14857" width="24.28515625" style="33" customWidth="1"/>
    <col min="14858" max="14858" width="13.140625" style="33" customWidth="1"/>
    <col min="14859" max="14859" width="12.42578125" style="33" customWidth="1"/>
    <col min="14860" max="14860" width="16.5703125" style="33" customWidth="1"/>
    <col min="14861" max="14861" width="34.85546875" style="33" customWidth="1"/>
    <col min="14862" max="15104" width="9.140625" style="33"/>
    <col min="15105" max="15105" width="3.42578125" style="33" customWidth="1"/>
    <col min="15106" max="15106" width="23" style="33" customWidth="1"/>
    <col min="15107" max="15107" width="9" style="33" customWidth="1"/>
    <col min="15108" max="15108" width="7" style="33" customWidth="1"/>
    <col min="15109" max="15109" width="6.85546875" style="33" customWidth="1"/>
    <col min="15110" max="15110" width="21.42578125" style="33" customWidth="1"/>
    <col min="15111" max="15111" width="14.28515625" style="33" customWidth="1"/>
    <col min="15112" max="15112" width="22.28515625" style="33" customWidth="1"/>
    <col min="15113" max="15113" width="24.28515625" style="33" customWidth="1"/>
    <col min="15114" max="15114" width="13.140625" style="33" customWidth="1"/>
    <col min="15115" max="15115" width="12.42578125" style="33" customWidth="1"/>
    <col min="15116" max="15116" width="16.5703125" style="33" customWidth="1"/>
    <col min="15117" max="15117" width="34.85546875" style="33" customWidth="1"/>
    <col min="15118" max="15360" width="9.140625" style="33"/>
    <col min="15361" max="15361" width="3.42578125" style="33" customWidth="1"/>
    <col min="15362" max="15362" width="23" style="33" customWidth="1"/>
    <col min="15363" max="15363" width="9" style="33" customWidth="1"/>
    <col min="15364" max="15364" width="7" style="33" customWidth="1"/>
    <col min="15365" max="15365" width="6.85546875" style="33" customWidth="1"/>
    <col min="15366" max="15366" width="21.42578125" style="33" customWidth="1"/>
    <col min="15367" max="15367" width="14.28515625" style="33" customWidth="1"/>
    <col min="15368" max="15368" width="22.28515625" style="33" customWidth="1"/>
    <col min="15369" max="15369" width="24.28515625" style="33" customWidth="1"/>
    <col min="15370" max="15370" width="13.140625" style="33" customWidth="1"/>
    <col min="15371" max="15371" width="12.42578125" style="33" customWidth="1"/>
    <col min="15372" max="15372" width="16.5703125" style="33" customWidth="1"/>
    <col min="15373" max="15373" width="34.85546875" style="33" customWidth="1"/>
    <col min="15374" max="15616" width="9.140625" style="33"/>
    <col min="15617" max="15617" width="3.42578125" style="33" customWidth="1"/>
    <col min="15618" max="15618" width="23" style="33" customWidth="1"/>
    <col min="15619" max="15619" width="9" style="33" customWidth="1"/>
    <col min="15620" max="15620" width="7" style="33" customWidth="1"/>
    <col min="15621" max="15621" width="6.85546875" style="33" customWidth="1"/>
    <col min="15622" max="15622" width="21.42578125" style="33" customWidth="1"/>
    <col min="15623" max="15623" width="14.28515625" style="33" customWidth="1"/>
    <col min="15624" max="15624" width="22.28515625" style="33" customWidth="1"/>
    <col min="15625" max="15625" width="24.28515625" style="33" customWidth="1"/>
    <col min="15626" max="15626" width="13.140625" style="33" customWidth="1"/>
    <col min="15627" max="15627" width="12.42578125" style="33" customWidth="1"/>
    <col min="15628" max="15628" width="16.5703125" style="33" customWidth="1"/>
    <col min="15629" max="15629" width="34.85546875" style="33" customWidth="1"/>
    <col min="15630" max="15872" width="9.140625" style="33"/>
    <col min="15873" max="15873" width="3.42578125" style="33" customWidth="1"/>
    <col min="15874" max="15874" width="23" style="33" customWidth="1"/>
    <col min="15875" max="15875" width="9" style="33" customWidth="1"/>
    <col min="15876" max="15876" width="7" style="33" customWidth="1"/>
    <col min="15877" max="15877" width="6.85546875" style="33" customWidth="1"/>
    <col min="15878" max="15878" width="21.42578125" style="33" customWidth="1"/>
    <col min="15879" max="15879" width="14.28515625" style="33" customWidth="1"/>
    <col min="15880" max="15880" width="22.28515625" style="33" customWidth="1"/>
    <col min="15881" max="15881" width="24.28515625" style="33" customWidth="1"/>
    <col min="15882" max="15882" width="13.140625" style="33" customWidth="1"/>
    <col min="15883" max="15883" width="12.42578125" style="33" customWidth="1"/>
    <col min="15884" max="15884" width="16.5703125" style="33" customWidth="1"/>
    <col min="15885" max="15885" width="34.85546875" style="33" customWidth="1"/>
    <col min="15886" max="16128" width="9.140625" style="33"/>
    <col min="16129" max="16129" width="3.42578125" style="33" customWidth="1"/>
    <col min="16130" max="16130" width="23" style="33" customWidth="1"/>
    <col min="16131" max="16131" width="9" style="33" customWidth="1"/>
    <col min="16132" max="16132" width="7" style="33" customWidth="1"/>
    <col min="16133" max="16133" width="6.85546875" style="33" customWidth="1"/>
    <col min="16134" max="16134" width="21.42578125" style="33" customWidth="1"/>
    <col min="16135" max="16135" width="14.28515625" style="33" customWidth="1"/>
    <col min="16136" max="16136" width="22.28515625" style="33" customWidth="1"/>
    <col min="16137" max="16137" width="24.28515625" style="33" customWidth="1"/>
    <col min="16138" max="16138" width="13.140625" style="33" customWidth="1"/>
    <col min="16139" max="16139" width="12.42578125" style="33" customWidth="1"/>
    <col min="16140" max="16140" width="16.5703125" style="33" customWidth="1"/>
    <col min="16141" max="16141" width="34.85546875" style="33" customWidth="1"/>
    <col min="16142" max="16384" width="9.140625" style="33"/>
  </cols>
  <sheetData>
    <row r="1" spans="1:15" ht="12.75" x14ac:dyDescent="0.2">
      <c r="A1" s="30" t="s">
        <v>8</v>
      </c>
      <c r="B1" s="31"/>
      <c r="K1" s="70" t="s">
        <v>64</v>
      </c>
      <c r="L1" s="71"/>
      <c r="M1" s="71"/>
      <c r="N1" s="71"/>
      <c r="O1" s="72"/>
    </row>
    <row r="2" spans="1:15" ht="9.75" customHeight="1" x14ac:dyDescent="0.2">
      <c r="K2" s="73" t="s">
        <v>31</v>
      </c>
      <c r="L2" s="64">
        <f>((C9*0.7)*0.35)+(C9*0.03)</f>
        <v>173.07208386654995</v>
      </c>
      <c r="M2" s="64"/>
      <c r="N2" s="64"/>
      <c r="O2" s="74"/>
    </row>
    <row r="3" spans="1:15" ht="12.75" customHeight="1" x14ac:dyDescent="0.2">
      <c r="A3" s="450" t="s">
        <v>9</v>
      </c>
      <c r="B3" s="492"/>
      <c r="C3" s="503" t="s">
        <v>233</v>
      </c>
      <c r="D3" s="504"/>
      <c r="E3" s="504"/>
      <c r="F3" s="505"/>
      <c r="H3" s="18" t="s">
        <v>10</v>
      </c>
      <c r="I3" s="276">
        <v>43179</v>
      </c>
      <c r="K3" s="73" t="s">
        <v>34</v>
      </c>
      <c r="L3" s="64">
        <f>((C9*0.7)*0.4)+(C9*0.03)</f>
        <v>195.09943999501996</v>
      </c>
      <c r="M3" s="64"/>
      <c r="N3" s="64"/>
      <c r="O3" s="74"/>
    </row>
    <row r="4" spans="1:15" ht="12.75" customHeight="1" x14ac:dyDescent="0.2">
      <c r="A4" s="451" t="s">
        <v>11</v>
      </c>
      <c r="B4" s="506"/>
      <c r="C4" s="507" t="s">
        <v>230</v>
      </c>
      <c r="D4" s="508"/>
      <c r="E4" s="509"/>
      <c r="F4" s="34"/>
      <c r="G4" s="35"/>
      <c r="H4" s="35"/>
      <c r="K4" s="73" t="s">
        <v>36</v>
      </c>
      <c r="L4" s="64">
        <f>((C9*0.7)*0.2)+(C9*0.03)</f>
        <v>106.99001548113998</v>
      </c>
      <c r="M4" s="64"/>
      <c r="N4" s="64"/>
      <c r="O4" s="74"/>
    </row>
    <row r="5" spans="1:15" ht="12.75" customHeight="1" thickBot="1" x14ac:dyDescent="0.25">
      <c r="A5" s="450" t="s">
        <v>12</v>
      </c>
      <c r="B5" s="492"/>
      <c r="C5" s="510" t="s">
        <v>68</v>
      </c>
      <c r="D5" s="511"/>
      <c r="E5" s="512"/>
      <c r="F5" s="8"/>
      <c r="K5" s="75" t="s">
        <v>40</v>
      </c>
      <c r="L5" s="76">
        <f>((C9*0.7)*0.05)+(C9*0.03)</f>
        <v>40.907947095729995</v>
      </c>
      <c r="M5" s="76"/>
      <c r="N5" s="76"/>
      <c r="O5" s="77">
        <f>SUM(L2:L5)</f>
        <v>516.06948643843987</v>
      </c>
    </row>
    <row r="6" spans="1:15" ht="42" customHeight="1" thickBot="1" x14ac:dyDescent="0.3">
      <c r="A6" s="441" t="s">
        <v>65</v>
      </c>
      <c r="B6" s="490"/>
      <c r="C6" s="496">
        <f>(9165335421/1000)*1.03</f>
        <v>9440295.4836299997</v>
      </c>
      <c r="D6" s="497"/>
      <c r="E6" s="498"/>
      <c r="F6" s="277"/>
      <c r="G6" s="9" t="s">
        <v>66</v>
      </c>
      <c r="H6" s="90"/>
    </row>
    <row r="7" spans="1:15" ht="52.5" customHeight="1" thickBot="1" x14ac:dyDescent="0.3">
      <c r="A7" s="441" t="s">
        <v>67</v>
      </c>
      <c r="B7" s="499"/>
      <c r="C7" s="500">
        <f>C6</f>
        <v>9440295.4836299997</v>
      </c>
      <c r="D7" s="501"/>
      <c r="E7" s="502"/>
      <c r="F7" s="36"/>
      <c r="G7" s="447" t="s">
        <v>234</v>
      </c>
      <c r="H7" s="448"/>
      <c r="I7" s="448"/>
      <c r="J7" s="448"/>
      <c r="K7" s="449"/>
    </row>
    <row r="8" spans="1:15" ht="20.100000000000001" customHeight="1" thickBot="1" x14ac:dyDescent="0.25">
      <c r="A8" s="441" t="s">
        <v>14</v>
      </c>
      <c r="B8" s="492"/>
      <c r="C8" s="493" t="s">
        <v>15</v>
      </c>
      <c r="D8" s="494"/>
      <c r="E8" s="495"/>
      <c r="F8" s="19" t="s">
        <v>16</v>
      </c>
      <c r="G8" s="278" t="s">
        <v>17</v>
      </c>
    </row>
    <row r="9" spans="1:15" ht="14.25" customHeight="1" thickBot="1" x14ac:dyDescent="0.3">
      <c r="A9" s="441" t="s">
        <v>69</v>
      </c>
      <c r="B9" s="490"/>
      <c r="C9" s="442">
        <f>IF(C7&lt;4500000, (300), 300+(C7-4500000)/15000)</f>
        <v>629.35303224199993</v>
      </c>
      <c r="D9" s="443"/>
      <c r="E9" s="444"/>
      <c r="F9" s="37"/>
      <c r="G9" s="38"/>
      <c r="J9" s="67"/>
    </row>
    <row r="10" spans="1:15" ht="14.25" customHeight="1" thickBot="1" x14ac:dyDescent="0.3">
      <c r="A10" s="441" t="s">
        <v>18</v>
      </c>
      <c r="B10" s="490"/>
      <c r="C10" s="445">
        <f>E15+E20+E42+E60+E64+E76+E86+E102+E106</f>
        <v>1230</v>
      </c>
      <c r="D10" s="491"/>
      <c r="E10" s="446"/>
      <c r="F10" s="39"/>
      <c r="G10" s="40"/>
    </row>
    <row r="11" spans="1:15" ht="9.75" customHeight="1" x14ac:dyDescent="0.2">
      <c r="B11" s="10"/>
      <c r="C11" s="66"/>
      <c r="D11" s="66"/>
      <c r="E11" s="67"/>
      <c r="F11" s="41"/>
      <c r="G11" s="41"/>
    </row>
    <row r="12" spans="1:15" ht="27.75" customHeight="1" x14ac:dyDescent="0.2">
      <c r="A12" s="440" t="s">
        <v>19</v>
      </c>
      <c r="B12" s="478"/>
      <c r="C12" s="271" t="s">
        <v>70</v>
      </c>
      <c r="D12" s="481" t="s">
        <v>71</v>
      </c>
      <c r="E12" s="482"/>
      <c r="F12" s="467" t="s">
        <v>20</v>
      </c>
      <c r="G12" s="467" t="s">
        <v>21</v>
      </c>
      <c r="H12" s="467" t="s">
        <v>22</v>
      </c>
      <c r="I12" s="467" t="s">
        <v>23</v>
      </c>
      <c r="J12" s="467" t="s">
        <v>54</v>
      </c>
      <c r="K12" s="467" t="s">
        <v>24</v>
      </c>
      <c r="L12" s="467" t="s">
        <v>235</v>
      </c>
      <c r="M12" s="487" t="s">
        <v>236</v>
      </c>
      <c r="N12" s="487" t="s">
        <v>237</v>
      </c>
      <c r="O12" s="513" t="s">
        <v>55</v>
      </c>
    </row>
    <row r="13" spans="1:15" ht="11.25" customHeight="1" x14ac:dyDescent="0.2">
      <c r="A13" s="479"/>
      <c r="B13" s="480"/>
      <c r="C13" s="20" t="s">
        <v>26</v>
      </c>
      <c r="D13" s="78" t="s">
        <v>26</v>
      </c>
      <c r="E13" s="21" t="s">
        <v>18</v>
      </c>
      <c r="F13" s="468"/>
      <c r="G13" s="489"/>
      <c r="H13" s="468"/>
      <c r="I13" s="468"/>
      <c r="J13" s="468"/>
      <c r="K13" s="468"/>
      <c r="L13" s="468"/>
      <c r="M13" s="488"/>
      <c r="N13" s="488"/>
      <c r="O13" s="514"/>
    </row>
    <row r="14" spans="1:15" ht="19.5" customHeight="1" x14ac:dyDescent="0.2">
      <c r="A14" s="452" t="s">
        <v>31</v>
      </c>
      <c r="B14" s="24" t="s">
        <v>56</v>
      </c>
      <c r="C14" s="517">
        <f>O5</f>
        <v>516.06948643843987</v>
      </c>
      <c r="D14" s="79">
        <f>O5</f>
        <v>516.06948643843987</v>
      </c>
      <c r="E14" s="17"/>
      <c r="F14" s="68"/>
      <c r="G14" s="80"/>
      <c r="H14" s="521"/>
      <c r="I14" s="521"/>
      <c r="J14" s="521"/>
      <c r="K14" s="521"/>
      <c r="L14" s="521"/>
      <c r="M14" s="521"/>
      <c r="N14" s="521"/>
      <c r="O14" s="522"/>
    </row>
    <row r="15" spans="1:15" ht="9.75" customHeight="1" x14ac:dyDescent="0.2">
      <c r="A15" s="515"/>
      <c r="B15" s="25" t="s">
        <v>57</v>
      </c>
      <c r="C15" s="518"/>
      <c r="D15" s="279"/>
      <c r="E15" s="280">
        <v>30</v>
      </c>
      <c r="F15" s="23" t="s">
        <v>32</v>
      </c>
      <c r="G15" s="53" t="s">
        <v>238</v>
      </c>
      <c r="H15" s="53" t="s">
        <v>160</v>
      </c>
      <c r="I15" s="53" t="s">
        <v>160</v>
      </c>
      <c r="J15" s="53">
        <v>7.0000000000000007E-2</v>
      </c>
      <c r="K15" s="53">
        <v>7.0000000000000007E-2</v>
      </c>
      <c r="L15" s="53" t="s">
        <v>170</v>
      </c>
      <c r="M15" s="281" t="s">
        <v>198</v>
      </c>
      <c r="N15" s="282" t="s">
        <v>198</v>
      </c>
      <c r="O15" s="283" t="s">
        <v>239</v>
      </c>
    </row>
    <row r="16" spans="1:15" ht="9.75" customHeight="1" x14ac:dyDescent="0.2">
      <c r="A16" s="515"/>
      <c r="B16" s="26" t="s">
        <v>33</v>
      </c>
      <c r="C16" s="519"/>
      <c r="D16" s="273"/>
      <c r="E16" s="461"/>
      <c r="F16" s="44"/>
      <c r="G16" s="45"/>
      <c r="H16" s="45"/>
      <c r="I16" s="45"/>
      <c r="J16" s="45"/>
      <c r="K16" s="45"/>
      <c r="L16" s="45"/>
      <c r="M16" s="284"/>
      <c r="N16" s="284"/>
      <c r="O16" s="45"/>
    </row>
    <row r="17" spans="1:15" ht="9.75" customHeight="1" x14ac:dyDescent="0.2">
      <c r="A17" s="515"/>
      <c r="B17" s="27"/>
      <c r="C17" s="519"/>
      <c r="D17" s="274"/>
      <c r="E17" s="462"/>
      <c r="F17" s="56"/>
      <c r="G17" s="57"/>
      <c r="H17" s="57"/>
      <c r="I17" s="57"/>
      <c r="J17" s="57"/>
      <c r="K17" s="57"/>
      <c r="L17" s="57"/>
      <c r="M17" s="285"/>
      <c r="N17" s="285"/>
      <c r="O17" s="57"/>
    </row>
    <row r="18" spans="1:15" ht="9.75" customHeight="1" x14ac:dyDescent="0.2">
      <c r="A18" s="515"/>
      <c r="B18" s="27"/>
      <c r="C18" s="519"/>
      <c r="D18" s="274"/>
      <c r="E18" s="462"/>
      <c r="F18" s="48"/>
      <c r="G18" s="49"/>
      <c r="H18" s="49"/>
      <c r="I18" s="49"/>
      <c r="J18" s="49"/>
      <c r="K18" s="49"/>
      <c r="L18" s="49"/>
      <c r="M18" s="286"/>
      <c r="N18" s="286"/>
      <c r="O18" s="49"/>
    </row>
    <row r="19" spans="1:15" ht="9.75" customHeight="1" x14ac:dyDescent="0.2">
      <c r="A19" s="516"/>
      <c r="B19" s="28"/>
      <c r="C19" s="519"/>
      <c r="D19" s="275"/>
      <c r="E19" s="463"/>
      <c r="F19" s="51"/>
      <c r="G19" s="52"/>
      <c r="H19" s="52"/>
      <c r="I19" s="52"/>
      <c r="J19" s="52"/>
      <c r="K19" s="52"/>
      <c r="L19" s="52"/>
      <c r="M19" s="287"/>
      <c r="N19" s="287"/>
      <c r="O19" s="52"/>
    </row>
    <row r="20" spans="1:15" ht="9.75" customHeight="1" x14ac:dyDescent="0.2">
      <c r="A20" s="523" t="s">
        <v>34</v>
      </c>
      <c r="B20" s="525" t="s">
        <v>35</v>
      </c>
      <c r="C20" s="518"/>
      <c r="D20" s="527">
        <f>O5</f>
        <v>516.06948643843987</v>
      </c>
      <c r="E20" s="528">
        <v>300</v>
      </c>
      <c r="F20" s="288" t="s">
        <v>240</v>
      </c>
      <c r="G20" s="256" t="s">
        <v>238</v>
      </c>
      <c r="H20" s="256" t="s">
        <v>241</v>
      </c>
      <c r="I20" s="256" t="s">
        <v>160</v>
      </c>
      <c r="J20" s="256">
        <v>1</v>
      </c>
      <c r="K20" s="256">
        <v>0.5</v>
      </c>
      <c r="L20" s="259" t="s">
        <v>242</v>
      </c>
      <c r="M20" s="289">
        <v>1.5</v>
      </c>
      <c r="N20" s="290">
        <v>4</v>
      </c>
      <c r="O20" s="11" t="s">
        <v>243</v>
      </c>
    </row>
    <row r="21" spans="1:15" ht="9.75" customHeight="1" x14ac:dyDescent="0.2">
      <c r="A21" s="524"/>
      <c r="B21" s="526"/>
      <c r="C21" s="518"/>
      <c r="D21" s="527"/>
      <c r="E21" s="462"/>
      <c r="F21" s="46" t="s">
        <v>244</v>
      </c>
      <c r="G21" s="47" t="s">
        <v>238</v>
      </c>
      <c r="H21" s="47" t="s">
        <v>241</v>
      </c>
      <c r="I21" s="47" t="s">
        <v>160</v>
      </c>
      <c r="J21" s="47">
        <v>10</v>
      </c>
      <c r="K21" s="47">
        <v>5</v>
      </c>
      <c r="L21" s="97" t="s">
        <v>245</v>
      </c>
      <c r="M21" s="291">
        <v>10</v>
      </c>
      <c r="N21" s="292">
        <v>30</v>
      </c>
      <c r="O21" s="13" t="s">
        <v>243</v>
      </c>
    </row>
    <row r="22" spans="1:15" ht="9.75" customHeight="1" x14ac:dyDescent="0.2">
      <c r="A22" s="524"/>
      <c r="B22" s="526"/>
      <c r="C22" s="518"/>
      <c r="D22" s="527"/>
      <c r="E22" s="462"/>
      <c r="F22" s="46" t="s">
        <v>246</v>
      </c>
      <c r="G22" s="47" t="s">
        <v>238</v>
      </c>
      <c r="H22" s="47" t="s">
        <v>241</v>
      </c>
      <c r="I22" s="47" t="s">
        <v>160</v>
      </c>
      <c r="J22" s="47">
        <v>4</v>
      </c>
      <c r="K22" s="47">
        <v>2</v>
      </c>
      <c r="L22" s="97" t="s">
        <v>247</v>
      </c>
      <c r="M22" s="291">
        <v>10</v>
      </c>
      <c r="N22" s="292">
        <v>4</v>
      </c>
      <c r="O22" s="13" t="s">
        <v>243</v>
      </c>
    </row>
    <row r="23" spans="1:15" ht="9.75" customHeight="1" x14ac:dyDescent="0.2">
      <c r="A23" s="524"/>
      <c r="B23" s="526"/>
      <c r="C23" s="518"/>
      <c r="D23" s="527"/>
      <c r="E23" s="462"/>
      <c r="F23" s="46" t="s">
        <v>248</v>
      </c>
      <c r="G23" s="47" t="s">
        <v>238</v>
      </c>
      <c r="H23" s="47" t="s">
        <v>241</v>
      </c>
      <c r="I23" s="47" t="s">
        <v>160</v>
      </c>
      <c r="J23" s="47">
        <v>4</v>
      </c>
      <c r="K23" s="47">
        <v>2</v>
      </c>
      <c r="L23" s="47" t="s">
        <v>247</v>
      </c>
      <c r="M23" s="291">
        <v>10</v>
      </c>
      <c r="N23" s="292">
        <v>4</v>
      </c>
      <c r="O23" s="13" t="s">
        <v>243</v>
      </c>
    </row>
    <row r="24" spans="1:15" ht="12.75" customHeight="1" x14ac:dyDescent="0.2">
      <c r="A24" s="524"/>
      <c r="B24" s="526"/>
      <c r="C24" s="518"/>
      <c r="D24" s="527"/>
      <c r="E24" s="462"/>
      <c r="F24" s="46" t="s">
        <v>249</v>
      </c>
      <c r="G24" s="47" t="s">
        <v>238</v>
      </c>
      <c r="H24" s="47" t="s">
        <v>241</v>
      </c>
      <c r="I24" s="47" t="s">
        <v>160</v>
      </c>
      <c r="J24" s="47">
        <v>50</v>
      </c>
      <c r="K24" s="47">
        <v>25</v>
      </c>
      <c r="L24" s="47" t="s">
        <v>250</v>
      </c>
      <c r="M24" s="291">
        <v>100</v>
      </c>
      <c r="N24" s="292">
        <v>100</v>
      </c>
      <c r="O24" s="13" t="s">
        <v>243</v>
      </c>
    </row>
    <row r="25" spans="1:15" ht="9.75" customHeight="1" x14ac:dyDescent="0.2">
      <c r="A25" s="524"/>
      <c r="B25" s="526"/>
      <c r="C25" s="518"/>
      <c r="D25" s="527"/>
      <c r="E25" s="462"/>
      <c r="F25" s="54" t="s">
        <v>251</v>
      </c>
      <c r="G25" s="47" t="s">
        <v>238</v>
      </c>
      <c r="H25" s="47" t="s">
        <v>241</v>
      </c>
      <c r="I25" s="47" t="s">
        <v>160</v>
      </c>
      <c r="J25" s="55">
        <v>20</v>
      </c>
      <c r="K25" s="55">
        <v>10</v>
      </c>
      <c r="L25" s="55" t="s">
        <v>252</v>
      </c>
      <c r="M25" s="291">
        <v>100</v>
      </c>
      <c r="N25" s="292" t="s">
        <v>198</v>
      </c>
      <c r="O25" s="13" t="s">
        <v>243</v>
      </c>
    </row>
    <row r="26" spans="1:15" ht="9.75" customHeight="1" x14ac:dyDescent="0.2">
      <c r="A26" s="524"/>
      <c r="B26" s="526"/>
      <c r="C26" s="518"/>
      <c r="D26" s="527"/>
      <c r="E26" s="462"/>
      <c r="F26" s="48" t="s">
        <v>253</v>
      </c>
      <c r="G26" s="47" t="s">
        <v>238</v>
      </c>
      <c r="H26" s="47" t="s">
        <v>241</v>
      </c>
      <c r="I26" s="47" t="s">
        <v>160</v>
      </c>
      <c r="J26" s="49">
        <v>10</v>
      </c>
      <c r="K26" s="49">
        <v>5</v>
      </c>
      <c r="L26" s="49" t="s">
        <v>245</v>
      </c>
      <c r="M26" s="291">
        <v>20</v>
      </c>
      <c r="N26" s="292">
        <v>20</v>
      </c>
      <c r="O26" s="13" t="s">
        <v>243</v>
      </c>
    </row>
    <row r="27" spans="1:15" ht="9.75" customHeight="1" x14ac:dyDescent="0.2">
      <c r="A27" s="524"/>
      <c r="B27" s="526"/>
      <c r="C27" s="518"/>
      <c r="D27" s="527"/>
      <c r="E27" s="462"/>
      <c r="F27" s="48" t="s">
        <v>254</v>
      </c>
      <c r="G27" s="47" t="s">
        <v>238</v>
      </c>
      <c r="H27" s="47" t="s">
        <v>241</v>
      </c>
      <c r="I27" s="47" t="s">
        <v>160</v>
      </c>
      <c r="J27" s="49">
        <v>50</v>
      </c>
      <c r="K27" s="49">
        <v>25</v>
      </c>
      <c r="L27" s="49" t="s">
        <v>250</v>
      </c>
      <c r="M27" s="291">
        <v>100</v>
      </c>
      <c r="N27" s="292">
        <v>100</v>
      </c>
      <c r="O27" s="13" t="s">
        <v>243</v>
      </c>
    </row>
    <row r="28" spans="1:15" ht="9.75" customHeight="1" x14ac:dyDescent="0.2">
      <c r="A28" s="524"/>
      <c r="B28" s="526"/>
      <c r="C28" s="518"/>
      <c r="D28" s="527"/>
      <c r="E28" s="462"/>
      <c r="F28" s="46" t="s">
        <v>255</v>
      </c>
      <c r="G28" s="47" t="s">
        <v>238</v>
      </c>
      <c r="H28" s="47" t="s">
        <v>241</v>
      </c>
      <c r="I28" s="47" t="s">
        <v>160</v>
      </c>
      <c r="J28" s="47">
        <v>50</v>
      </c>
      <c r="K28" s="47">
        <v>25</v>
      </c>
      <c r="L28" s="47" t="s">
        <v>250</v>
      </c>
      <c r="M28" s="291">
        <v>100</v>
      </c>
      <c r="N28" s="292">
        <v>100</v>
      </c>
      <c r="O28" s="13" t="s">
        <v>243</v>
      </c>
    </row>
    <row r="29" spans="1:15" ht="9.75" customHeight="1" x14ac:dyDescent="0.2">
      <c r="A29" s="524"/>
      <c r="B29" s="526"/>
      <c r="C29" s="518"/>
      <c r="D29" s="527"/>
      <c r="E29" s="462"/>
      <c r="F29" s="46" t="s">
        <v>256</v>
      </c>
      <c r="G29" s="47" t="s">
        <v>238</v>
      </c>
      <c r="H29" s="47" t="s">
        <v>241</v>
      </c>
      <c r="I29" s="47" t="s">
        <v>160</v>
      </c>
      <c r="J29" s="47">
        <v>50</v>
      </c>
      <c r="K29" s="47">
        <v>25</v>
      </c>
      <c r="L29" s="47" t="s">
        <v>250</v>
      </c>
      <c r="M29" s="291" t="s">
        <v>198</v>
      </c>
      <c r="N29" s="292">
        <v>100</v>
      </c>
      <c r="O29" s="13" t="s">
        <v>243</v>
      </c>
    </row>
    <row r="30" spans="1:15" ht="9.75" customHeight="1" x14ac:dyDescent="0.2">
      <c r="A30" s="524"/>
      <c r="B30" s="526"/>
      <c r="C30" s="518"/>
      <c r="D30" s="527"/>
      <c r="E30" s="462"/>
      <c r="F30" s="56" t="s">
        <v>257</v>
      </c>
      <c r="G30" s="47" t="s">
        <v>238</v>
      </c>
      <c r="H30" s="47" t="s">
        <v>258</v>
      </c>
      <c r="I30" s="47" t="s">
        <v>160</v>
      </c>
      <c r="J30" s="57">
        <v>50</v>
      </c>
      <c r="K30" s="57">
        <v>20</v>
      </c>
      <c r="L30" s="57" t="s">
        <v>250</v>
      </c>
      <c r="M30" s="291">
        <v>100</v>
      </c>
      <c r="N30" s="292">
        <v>100</v>
      </c>
      <c r="O30" s="13" t="s">
        <v>243</v>
      </c>
    </row>
    <row r="31" spans="1:15" ht="9.75" customHeight="1" x14ac:dyDescent="0.2">
      <c r="A31" s="524"/>
      <c r="B31" s="526"/>
      <c r="C31" s="518"/>
      <c r="D31" s="527"/>
      <c r="E31" s="462"/>
      <c r="F31" s="46" t="s">
        <v>259</v>
      </c>
      <c r="G31" s="47" t="s">
        <v>238</v>
      </c>
      <c r="H31" s="47" t="s">
        <v>258</v>
      </c>
      <c r="I31" s="47" t="s">
        <v>160</v>
      </c>
      <c r="J31" s="47">
        <v>25</v>
      </c>
      <c r="K31" s="47">
        <v>20</v>
      </c>
      <c r="L31" s="47" t="s">
        <v>250</v>
      </c>
      <c r="M31" s="293" t="s">
        <v>198</v>
      </c>
      <c r="N31" s="292">
        <v>100</v>
      </c>
      <c r="O31" s="13" t="s">
        <v>243</v>
      </c>
    </row>
    <row r="32" spans="1:15" ht="9.75" customHeight="1" x14ac:dyDescent="0.2">
      <c r="A32" s="524"/>
      <c r="B32" s="526"/>
      <c r="C32" s="518"/>
      <c r="D32" s="527"/>
      <c r="E32" s="462"/>
      <c r="F32" s="54" t="s">
        <v>260</v>
      </c>
      <c r="G32" s="47" t="s">
        <v>238</v>
      </c>
      <c r="H32" s="47" t="s">
        <v>258</v>
      </c>
      <c r="I32" s="47" t="s">
        <v>160</v>
      </c>
      <c r="J32" s="55">
        <v>50</v>
      </c>
      <c r="K32" s="55">
        <v>20</v>
      </c>
      <c r="L32" s="55" t="s">
        <v>250</v>
      </c>
      <c r="M32" s="291">
        <v>100</v>
      </c>
      <c r="N32" s="292">
        <v>100</v>
      </c>
      <c r="O32" s="13" t="s">
        <v>243</v>
      </c>
    </row>
    <row r="33" spans="1:15" ht="9.75" customHeight="1" x14ac:dyDescent="0.2">
      <c r="A33" s="524"/>
      <c r="B33" s="526"/>
      <c r="C33" s="518"/>
      <c r="D33" s="527"/>
      <c r="E33" s="462"/>
      <c r="F33" s="46" t="s">
        <v>261</v>
      </c>
      <c r="G33" s="47" t="s">
        <v>238</v>
      </c>
      <c r="H33" s="47" t="s">
        <v>258</v>
      </c>
      <c r="I33" s="47" t="s">
        <v>160</v>
      </c>
      <c r="J33" s="47">
        <v>50</v>
      </c>
      <c r="K33" s="47">
        <v>20</v>
      </c>
      <c r="L33" s="47" t="s">
        <v>250</v>
      </c>
      <c r="M33" s="291">
        <v>100</v>
      </c>
      <c r="N33" s="292">
        <v>100</v>
      </c>
      <c r="O33" s="13" t="s">
        <v>243</v>
      </c>
    </row>
    <row r="34" spans="1:15" ht="9.75" customHeight="1" x14ac:dyDescent="0.2">
      <c r="A34" s="524"/>
      <c r="B34" s="526"/>
      <c r="C34" s="518"/>
      <c r="D34" s="527"/>
      <c r="E34" s="462"/>
      <c r="F34" s="48" t="s">
        <v>262</v>
      </c>
      <c r="G34" s="47" t="s">
        <v>238</v>
      </c>
      <c r="H34" s="47" t="s">
        <v>241</v>
      </c>
      <c r="I34" s="47" t="s">
        <v>160</v>
      </c>
      <c r="J34" s="49">
        <v>40</v>
      </c>
      <c r="K34" s="49">
        <v>20</v>
      </c>
      <c r="L34" s="49" t="s">
        <v>263</v>
      </c>
      <c r="M34" s="291">
        <v>40</v>
      </c>
      <c r="N34" s="292">
        <v>40</v>
      </c>
      <c r="O34" s="13" t="s">
        <v>243</v>
      </c>
    </row>
    <row r="35" spans="1:15" ht="9.75" customHeight="1" x14ac:dyDescent="0.2">
      <c r="A35" s="524"/>
      <c r="B35" s="526"/>
      <c r="C35" s="518"/>
      <c r="D35" s="527"/>
      <c r="E35" s="462"/>
      <c r="F35" s="48" t="s">
        <v>264</v>
      </c>
      <c r="G35" s="47" t="s">
        <v>238</v>
      </c>
      <c r="H35" s="47" t="s">
        <v>241</v>
      </c>
      <c r="I35" s="47" t="s">
        <v>160</v>
      </c>
      <c r="J35" s="49">
        <v>50</v>
      </c>
      <c r="K35" s="49">
        <v>25</v>
      </c>
      <c r="L35" s="49" t="s">
        <v>250</v>
      </c>
      <c r="M35" s="291">
        <v>20</v>
      </c>
      <c r="N35" s="292">
        <v>150</v>
      </c>
      <c r="O35" s="13" t="s">
        <v>243</v>
      </c>
    </row>
    <row r="36" spans="1:15" ht="9.75" customHeight="1" x14ac:dyDescent="0.2">
      <c r="A36" s="524"/>
      <c r="B36" s="526"/>
      <c r="C36" s="518"/>
      <c r="D36" s="527"/>
      <c r="E36" s="462"/>
      <c r="F36" s="46" t="s">
        <v>265</v>
      </c>
      <c r="G36" s="47" t="s">
        <v>238</v>
      </c>
      <c r="H36" s="47" t="s">
        <v>241</v>
      </c>
      <c r="I36" s="47" t="s">
        <v>160</v>
      </c>
      <c r="J36" s="47">
        <v>50</v>
      </c>
      <c r="K36" s="47">
        <v>25</v>
      </c>
      <c r="L36" s="47" t="s">
        <v>250</v>
      </c>
      <c r="M36" s="291" t="s">
        <v>198</v>
      </c>
      <c r="N36" s="292" t="s">
        <v>198</v>
      </c>
      <c r="O36" s="13" t="s">
        <v>243</v>
      </c>
    </row>
    <row r="37" spans="1:15" ht="9.75" customHeight="1" x14ac:dyDescent="0.2">
      <c r="A37" s="524"/>
      <c r="B37" s="526"/>
      <c r="C37" s="518"/>
      <c r="D37" s="527"/>
      <c r="E37" s="462"/>
      <c r="F37" s="54" t="s">
        <v>266</v>
      </c>
      <c r="G37" s="47" t="s">
        <v>238</v>
      </c>
      <c r="H37" s="47" t="s">
        <v>241</v>
      </c>
      <c r="I37" s="47" t="s">
        <v>160</v>
      </c>
      <c r="J37" s="55">
        <v>50</v>
      </c>
      <c r="K37" s="55">
        <v>25</v>
      </c>
      <c r="L37" s="55" t="s">
        <v>250</v>
      </c>
      <c r="M37" s="291">
        <v>50</v>
      </c>
      <c r="N37" s="292">
        <v>50</v>
      </c>
      <c r="O37" s="13" t="s">
        <v>243</v>
      </c>
    </row>
    <row r="38" spans="1:15" ht="9.75" customHeight="1" x14ac:dyDescent="0.2">
      <c r="A38" s="524"/>
      <c r="B38" s="526"/>
      <c r="C38" s="518"/>
      <c r="D38" s="527"/>
      <c r="E38" s="462"/>
      <c r="F38" s="46" t="s">
        <v>267</v>
      </c>
      <c r="G38" s="47" t="s">
        <v>238</v>
      </c>
      <c r="H38" s="47" t="s">
        <v>241</v>
      </c>
      <c r="I38" s="47" t="s">
        <v>160</v>
      </c>
      <c r="J38" s="47">
        <v>20</v>
      </c>
      <c r="K38" s="47">
        <v>10</v>
      </c>
      <c r="L38" s="47" t="s">
        <v>252</v>
      </c>
      <c r="M38" s="291" t="s">
        <v>198</v>
      </c>
      <c r="N38" s="292">
        <v>50</v>
      </c>
      <c r="O38" s="13" t="s">
        <v>243</v>
      </c>
    </row>
    <row r="39" spans="1:15" ht="9.75" customHeight="1" x14ac:dyDescent="0.2">
      <c r="A39" s="524"/>
      <c r="B39" s="526"/>
      <c r="C39" s="518"/>
      <c r="D39" s="527"/>
      <c r="E39" s="462"/>
      <c r="F39" s="46" t="s">
        <v>268</v>
      </c>
      <c r="G39" s="47" t="s">
        <v>238</v>
      </c>
      <c r="H39" s="47" t="s">
        <v>241</v>
      </c>
      <c r="I39" s="47" t="s">
        <v>160</v>
      </c>
      <c r="J39" s="47">
        <v>100</v>
      </c>
      <c r="K39" s="47">
        <v>50</v>
      </c>
      <c r="L39" s="47" t="s">
        <v>269</v>
      </c>
      <c r="M39" s="291">
        <v>200</v>
      </c>
      <c r="N39" s="292">
        <v>200</v>
      </c>
      <c r="O39" s="13" t="s">
        <v>243</v>
      </c>
    </row>
    <row r="40" spans="1:15" ht="9.75" customHeight="1" x14ac:dyDescent="0.2">
      <c r="A40" s="524"/>
      <c r="B40" s="526"/>
      <c r="C40" s="518"/>
      <c r="D40" s="527"/>
      <c r="E40" s="462"/>
      <c r="F40" s="46" t="s">
        <v>270</v>
      </c>
      <c r="G40" s="47" t="s">
        <v>238</v>
      </c>
      <c r="H40" s="47" t="s">
        <v>241</v>
      </c>
      <c r="I40" s="47" t="s">
        <v>160</v>
      </c>
      <c r="J40" s="47">
        <v>100</v>
      </c>
      <c r="K40" s="47">
        <v>50</v>
      </c>
      <c r="L40" s="47">
        <v>750</v>
      </c>
      <c r="M40" s="291">
        <v>1500</v>
      </c>
      <c r="N40" s="292">
        <v>1500</v>
      </c>
      <c r="O40" s="13" t="s">
        <v>243</v>
      </c>
    </row>
    <row r="41" spans="1:15" ht="9.75" customHeight="1" x14ac:dyDescent="0.2">
      <c r="A41" s="524"/>
      <c r="B41" s="526"/>
      <c r="C41" s="518"/>
      <c r="D41" s="527"/>
      <c r="E41" s="462"/>
      <c r="F41" s="51" t="s">
        <v>271</v>
      </c>
      <c r="G41" s="52" t="s">
        <v>238</v>
      </c>
      <c r="H41" s="52" t="s">
        <v>241</v>
      </c>
      <c r="I41" s="52" t="s">
        <v>160</v>
      </c>
      <c r="J41" s="52">
        <v>20</v>
      </c>
      <c r="K41" s="52">
        <v>10</v>
      </c>
      <c r="L41" s="52" t="s">
        <v>252</v>
      </c>
      <c r="M41" s="294" t="s">
        <v>198</v>
      </c>
      <c r="N41" s="295">
        <v>100</v>
      </c>
      <c r="O41" s="15" t="s">
        <v>243</v>
      </c>
    </row>
    <row r="42" spans="1:15" ht="9.75" customHeight="1" x14ac:dyDescent="0.2">
      <c r="A42" s="452" t="s">
        <v>36</v>
      </c>
      <c r="B42" s="455" t="s">
        <v>37</v>
      </c>
      <c r="C42" s="518"/>
      <c r="D42" s="483">
        <f>O5</f>
        <v>516.06948643843987</v>
      </c>
      <c r="E42" s="461">
        <v>350</v>
      </c>
      <c r="F42" s="56" t="s">
        <v>272</v>
      </c>
      <c r="G42" s="47" t="s">
        <v>238</v>
      </c>
      <c r="H42" s="57" t="s">
        <v>160</v>
      </c>
      <c r="I42" s="47" t="s">
        <v>160</v>
      </c>
      <c r="J42" s="57">
        <v>2</v>
      </c>
      <c r="K42" s="57">
        <v>2</v>
      </c>
      <c r="L42" s="57" t="s">
        <v>273</v>
      </c>
      <c r="M42" s="291">
        <v>10</v>
      </c>
      <c r="N42" s="296">
        <v>10</v>
      </c>
      <c r="O42" s="57" t="s">
        <v>243</v>
      </c>
    </row>
    <row r="43" spans="1:15" ht="9.75" customHeight="1" x14ac:dyDescent="0.2">
      <c r="A43" s="453"/>
      <c r="B43" s="456"/>
      <c r="C43" s="518"/>
      <c r="D43" s="484"/>
      <c r="E43" s="462"/>
      <c r="F43" s="56" t="s">
        <v>274</v>
      </c>
      <c r="G43" s="47"/>
      <c r="H43" s="57"/>
      <c r="I43" s="57"/>
      <c r="J43" s="57"/>
      <c r="K43" s="57"/>
      <c r="L43" s="57"/>
      <c r="M43" s="291"/>
      <c r="N43" s="296"/>
      <c r="O43" s="57"/>
    </row>
    <row r="44" spans="1:15" ht="9.75" customHeight="1" x14ac:dyDescent="0.2">
      <c r="A44" s="453"/>
      <c r="B44" s="456"/>
      <c r="C44" s="518"/>
      <c r="D44" s="484"/>
      <c r="E44" s="462"/>
      <c r="F44" s="56" t="s">
        <v>275</v>
      </c>
      <c r="G44" s="47" t="s">
        <v>238</v>
      </c>
      <c r="H44" s="57" t="s">
        <v>160</v>
      </c>
      <c r="I44" s="47" t="s">
        <v>160</v>
      </c>
      <c r="J44" s="57">
        <v>2</v>
      </c>
      <c r="K44" s="57">
        <v>2</v>
      </c>
      <c r="L44" s="57" t="s">
        <v>273</v>
      </c>
      <c r="M44" s="291" t="s">
        <v>198</v>
      </c>
      <c r="N44" s="296">
        <v>100</v>
      </c>
      <c r="O44" s="57" t="s">
        <v>243</v>
      </c>
    </row>
    <row r="45" spans="1:15" ht="9.75" customHeight="1" x14ac:dyDescent="0.2">
      <c r="A45" s="453"/>
      <c r="B45" s="456"/>
      <c r="C45" s="518"/>
      <c r="D45" s="484"/>
      <c r="E45" s="462"/>
      <c r="F45" s="56" t="s">
        <v>276</v>
      </c>
      <c r="G45" s="47" t="s">
        <v>238</v>
      </c>
      <c r="H45" s="57" t="s">
        <v>160</v>
      </c>
      <c r="I45" s="47" t="s">
        <v>160</v>
      </c>
      <c r="J45" s="57">
        <v>2</v>
      </c>
      <c r="K45" s="57">
        <v>2</v>
      </c>
      <c r="L45" s="57" t="s">
        <v>273</v>
      </c>
      <c r="M45" s="291">
        <v>100</v>
      </c>
      <c r="N45" s="296">
        <v>10</v>
      </c>
      <c r="O45" s="57" t="s">
        <v>243</v>
      </c>
    </row>
    <row r="46" spans="1:15" ht="9.75" customHeight="1" x14ac:dyDescent="0.2">
      <c r="A46" s="453"/>
      <c r="B46" s="456"/>
      <c r="C46" s="518"/>
      <c r="D46" s="484"/>
      <c r="E46" s="462"/>
      <c r="F46" s="56" t="s">
        <v>277</v>
      </c>
      <c r="G46" s="47" t="s">
        <v>238</v>
      </c>
      <c r="H46" s="57" t="s">
        <v>160</v>
      </c>
      <c r="I46" s="47" t="s">
        <v>160</v>
      </c>
      <c r="J46" s="57">
        <v>2</v>
      </c>
      <c r="K46" s="57">
        <v>2</v>
      </c>
      <c r="L46" s="57" t="s">
        <v>273</v>
      </c>
      <c r="M46" s="291">
        <v>100</v>
      </c>
      <c r="N46" s="296">
        <v>10</v>
      </c>
      <c r="O46" s="57" t="s">
        <v>243</v>
      </c>
    </row>
    <row r="47" spans="1:15" ht="9.75" customHeight="1" x14ac:dyDescent="0.2">
      <c r="A47" s="453"/>
      <c r="B47" s="456"/>
      <c r="C47" s="518"/>
      <c r="D47" s="484"/>
      <c r="E47" s="462"/>
      <c r="F47" s="56" t="s">
        <v>278</v>
      </c>
      <c r="G47" s="47" t="s">
        <v>238</v>
      </c>
      <c r="H47" s="57" t="s">
        <v>160</v>
      </c>
      <c r="I47" s="47" t="s">
        <v>160</v>
      </c>
      <c r="J47" s="57">
        <v>2</v>
      </c>
      <c r="K47" s="57">
        <v>2</v>
      </c>
      <c r="L47" s="57" t="s">
        <v>273</v>
      </c>
      <c r="M47" s="291" t="s">
        <v>198</v>
      </c>
      <c r="N47" s="296">
        <v>10</v>
      </c>
      <c r="O47" s="57" t="s">
        <v>243</v>
      </c>
    </row>
    <row r="48" spans="1:15" ht="9.75" customHeight="1" x14ac:dyDescent="0.2">
      <c r="A48" s="453"/>
      <c r="B48" s="456"/>
      <c r="C48" s="518"/>
      <c r="D48" s="484"/>
      <c r="E48" s="462"/>
      <c r="F48" s="56" t="s">
        <v>279</v>
      </c>
      <c r="G48" s="47" t="s">
        <v>238</v>
      </c>
      <c r="H48" s="57" t="s">
        <v>160</v>
      </c>
      <c r="I48" s="47" t="s">
        <v>160</v>
      </c>
      <c r="J48" s="57">
        <v>2</v>
      </c>
      <c r="K48" s="57">
        <v>2</v>
      </c>
      <c r="L48" s="57">
        <v>25</v>
      </c>
      <c r="M48" s="291">
        <v>50</v>
      </c>
      <c r="N48" s="296">
        <v>100</v>
      </c>
      <c r="O48" s="57" t="s">
        <v>243</v>
      </c>
    </row>
    <row r="49" spans="1:16" ht="9.75" customHeight="1" x14ac:dyDescent="0.2">
      <c r="A49" s="453"/>
      <c r="B49" s="456"/>
      <c r="C49" s="518"/>
      <c r="D49" s="484"/>
      <c r="E49" s="462"/>
      <c r="F49" s="56" t="s">
        <v>280</v>
      </c>
      <c r="G49" s="47" t="s">
        <v>238</v>
      </c>
      <c r="H49" s="57" t="s">
        <v>160</v>
      </c>
      <c r="I49" s="47" t="s">
        <v>160</v>
      </c>
      <c r="J49" s="57">
        <v>2</v>
      </c>
      <c r="K49" s="57">
        <v>2</v>
      </c>
      <c r="L49" s="57" t="s">
        <v>273</v>
      </c>
      <c r="M49" s="291">
        <v>300</v>
      </c>
      <c r="N49" s="296" t="s">
        <v>198</v>
      </c>
      <c r="O49" s="57" t="s">
        <v>243</v>
      </c>
    </row>
    <row r="50" spans="1:16" ht="9.75" customHeight="1" x14ac:dyDescent="0.2">
      <c r="A50" s="453"/>
      <c r="B50" s="456"/>
      <c r="C50" s="518"/>
      <c r="D50" s="484"/>
      <c r="E50" s="462"/>
      <c r="F50" s="56" t="s">
        <v>281</v>
      </c>
      <c r="G50" s="47"/>
      <c r="H50" s="57"/>
      <c r="I50" s="57"/>
      <c r="J50" s="57"/>
      <c r="K50" s="57"/>
      <c r="L50" s="57"/>
      <c r="M50" s="291"/>
      <c r="N50" s="296"/>
      <c r="O50" s="57"/>
    </row>
    <row r="51" spans="1:16" ht="9.75" customHeight="1" x14ac:dyDescent="0.2">
      <c r="A51" s="453"/>
      <c r="B51" s="456"/>
      <c r="C51" s="518"/>
      <c r="D51" s="484"/>
      <c r="E51" s="462"/>
      <c r="F51" s="56" t="s">
        <v>282</v>
      </c>
      <c r="G51" s="47" t="s">
        <v>238</v>
      </c>
      <c r="H51" s="57" t="s">
        <v>160</v>
      </c>
      <c r="I51" s="47" t="s">
        <v>160</v>
      </c>
      <c r="J51" s="57">
        <v>2</v>
      </c>
      <c r="K51" s="57">
        <v>2</v>
      </c>
      <c r="L51" s="57" t="s">
        <v>273</v>
      </c>
      <c r="M51" s="291">
        <v>50</v>
      </c>
      <c r="N51" s="296" t="s">
        <v>198</v>
      </c>
      <c r="O51" s="57" t="s">
        <v>243</v>
      </c>
    </row>
    <row r="52" spans="1:16" ht="9.75" customHeight="1" x14ac:dyDescent="0.2">
      <c r="A52" s="453"/>
      <c r="B52" s="456"/>
      <c r="C52" s="518"/>
      <c r="D52" s="484"/>
      <c r="E52" s="462"/>
      <c r="F52" s="56" t="s">
        <v>283</v>
      </c>
      <c r="G52" s="47" t="s">
        <v>238</v>
      </c>
      <c r="H52" s="57" t="s">
        <v>160</v>
      </c>
      <c r="I52" s="47" t="s">
        <v>160</v>
      </c>
      <c r="J52" s="57">
        <v>2</v>
      </c>
      <c r="K52" s="57">
        <v>2</v>
      </c>
      <c r="L52" s="57" t="s">
        <v>273</v>
      </c>
      <c r="M52" s="291">
        <v>20</v>
      </c>
      <c r="N52" s="296" t="s">
        <v>198</v>
      </c>
      <c r="O52" s="57" t="s">
        <v>243</v>
      </c>
    </row>
    <row r="53" spans="1:16" ht="9.75" customHeight="1" x14ac:dyDescent="0.2">
      <c r="A53" s="453"/>
      <c r="B53" s="456"/>
      <c r="C53" s="518"/>
      <c r="D53" s="484"/>
      <c r="E53" s="462"/>
      <c r="F53" s="56" t="s">
        <v>284</v>
      </c>
      <c r="G53" s="47" t="s">
        <v>238</v>
      </c>
      <c r="H53" s="57" t="s">
        <v>160</v>
      </c>
      <c r="I53" s="47" t="s">
        <v>160</v>
      </c>
      <c r="J53" s="57">
        <v>2</v>
      </c>
      <c r="K53" s="57">
        <v>2</v>
      </c>
      <c r="L53" s="57" t="s">
        <v>273</v>
      </c>
      <c r="M53" s="291">
        <v>50</v>
      </c>
      <c r="N53" s="296" t="s">
        <v>198</v>
      </c>
      <c r="O53" s="57" t="s">
        <v>243</v>
      </c>
    </row>
    <row r="54" spans="1:16" ht="9.75" customHeight="1" x14ac:dyDescent="0.2">
      <c r="A54" s="453"/>
      <c r="B54" s="456"/>
      <c r="C54" s="518"/>
      <c r="D54" s="484"/>
      <c r="E54" s="462"/>
      <c r="F54" s="46" t="s">
        <v>285</v>
      </c>
      <c r="G54" s="47" t="s">
        <v>238</v>
      </c>
      <c r="H54" s="57" t="s">
        <v>160</v>
      </c>
      <c r="I54" s="47" t="s">
        <v>160</v>
      </c>
      <c r="J54" s="47" t="s">
        <v>286</v>
      </c>
      <c r="K54" s="47" t="s">
        <v>286</v>
      </c>
      <c r="L54" s="97" t="s">
        <v>287</v>
      </c>
      <c r="M54" s="291" t="s">
        <v>288</v>
      </c>
      <c r="N54" s="296">
        <v>40</v>
      </c>
      <c r="O54" s="57" t="s">
        <v>243</v>
      </c>
    </row>
    <row r="55" spans="1:16" ht="9.75" customHeight="1" x14ac:dyDescent="0.2">
      <c r="A55" s="453"/>
      <c r="B55" s="456"/>
      <c r="C55" s="518"/>
      <c r="D55" s="484"/>
      <c r="E55" s="462"/>
      <c r="F55" s="46" t="s">
        <v>289</v>
      </c>
      <c r="G55" s="47" t="s">
        <v>238</v>
      </c>
      <c r="H55" s="57" t="s">
        <v>160</v>
      </c>
      <c r="I55" s="47" t="s">
        <v>160</v>
      </c>
      <c r="J55" s="47">
        <v>2</v>
      </c>
      <c r="K55" s="47">
        <v>2</v>
      </c>
      <c r="L55" s="47">
        <v>10</v>
      </c>
      <c r="M55" s="291">
        <v>30</v>
      </c>
      <c r="N55" s="296">
        <v>20</v>
      </c>
      <c r="O55" s="57" t="s">
        <v>243</v>
      </c>
    </row>
    <row r="56" spans="1:16" ht="9.75" customHeight="1" x14ac:dyDescent="0.2">
      <c r="A56" s="454"/>
      <c r="B56" s="457"/>
      <c r="C56" s="518"/>
      <c r="D56" s="529"/>
      <c r="E56" s="463"/>
      <c r="F56" s="42"/>
      <c r="G56" s="43"/>
      <c r="H56" s="43"/>
      <c r="I56" s="43"/>
      <c r="J56" s="43"/>
      <c r="K56" s="43"/>
      <c r="L56" s="43"/>
      <c r="M56" s="297"/>
      <c r="N56" s="297"/>
      <c r="O56" s="43"/>
    </row>
    <row r="57" spans="1:16" ht="9.75" customHeight="1" x14ac:dyDescent="0.2">
      <c r="A57" s="452" t="s">
        <v>38</v>
      </c>
      <c r="B57" s="455" t="s">
        <v>39</v>
      </c>
      <c r="C57" s="518"/>
      <c r="D57" s="269"/>
      <c r="E57" s="268"/>
      <c r="F57" s="12" t="s">
        <v>290</v>
      </c>
      <c r="G57" s="257" t="s">
        <v>238</v>
      </c>
      <c r="H57" s="47" t="s">
        <v>291</v>
      </c>
      <c r="I57" s="47" t="s">
        <v>291</v>
      </c>
      <c r="J57" s="257">
        <v>2.2999999999999998</v>
      </c>
      <c r="K57" s="257">
        <v>2.2999999999999998</v>
      </c>
      <c r="L57" s="257">
        <v>10</v>
      </c>
      <c r="M57" s="291">
        <v>50</v>
      </c>
      <c r="N57" s="296">
        <v>20</v>
      </c>
      <c r="O57" s="57" t="s">
        <v>239</v>
      </c>
    </row>
    <row r="58" spans="1:16" ht="9.75" customHeight="1" x14ac:dyDescent="0.2">
      <c r="A58" s="453"/>
      <c r="B58" s="531"/>
      <c r="C58" s="518"/>
      <c r="D58" s="269"/>
      <c r="E58" s="268"/>
      <c r="F58" s="12" t="s">
        <v>292</v>
      </c>
      <c r="G58" s="257" t="s">
        <v>238</v>
      </c>
      <c r="H58" s="47" t="s">
        <v>291</v>
      </c>
      <c r="I58" s="47" t="s">
        <v>291</v>
      </c>
      <c r="J58" s="257">
        <v>10</v>
      </c>
      <c r="K58" s="257">
        <v>10</v>
      </c>
      <c r="L58" s="257" t="s">
        <v>293</v>
      </c>
      <c r="M58" s="291">
        <v>50</v>
      </c>
      <c r="N58" s="296">
        <v>30</v>
      </c>
      <c r="O58" s="57" t="s">
        <v>239</v>
      </c>
    </row>
    <row r="59" spans="1:16" ht="9.75" customHeight="1" x14ac:dyDescent="0.2">
      <c r="A59" s="453"/>
      <c r="B59" s="531"/>
      <c r="C59" s="518"/>
      <c r="D59" s="269"/>
      <c r="E59" s="268"/>
      <c r="F59" s="12" t="s">
        <v>294</v>
      </c>
      <c r="G59" s="257" t="s">
        <v>238</v>
      </c>
      <c r="H59" s="47" t="s">
        <v>291</v>
      </c>
      <c r="I59" s="47" t="s">
        <v>291</v>
      </c>
      <c r="J59" s="257" t="s">
        <v>295</v>
      </c>
      <c r="K59" s="257" t="s">
        <v>295</v>
      </c>
      <c r="L59" s="260" t="s">
        <v>296</v>
      </c>
      <c r="M59" s="291" t="s">
        <v>297</v>
      </c>
      <c r="N59" s="296">
        <v>20</v>
      </c>
      <c r="O59" s="57" t="s">
        <v>239</v>
      </c>
    </row>
    <row r="60" spans="1:16" ht="9.75" customHeight="1" x14ac:dyDescent="0.2">
      <c r="A60" s="530"/>
      <c r="B60" s="531"/>
      <c r="C60" s="518"/>
      <c r="D60" s="269"/>
      <c r="E60" s="268">
        <v>230</v>
      </c>
      <c r="F60" s="12" t="s">
        <v>298</v>
      </c>
      <c r="G60" s="257" t="s">
        <v>238</v>
      </c>
      <c r="H60" s="47" t="s">
        <v>291</v>
      </c>
      <c r="I60" s="47" t="s">
        <v>291</v>
      </c>
      <c r="J60" s="257">
        <v>1.7</v>
      </c>
      <c r="K60" s="257">
        <v>1.7</v>
      </c>
      <c r="L60" s="260">
        <v>20</v>
      </c>
      <c r="M60" s="291">
        <v>200</v>
      </c>
      <c r="N60" s="296">
        <v>40</v>
      </c>
      <c r="O60" s="57" t="s">
        <v>239</v>
      </c>
    </row>
    <row r="61" spans="1:16" ht="9.75" customHeight="1" x14ac:dyDescent="0.2">
      <c r="A61" s="453"/>
      <c r="B61" s="531"/>
      <c r="C61" s="518"/>
      <c r="D61" s="269"/>
      <c r="E61" s="268"/>
      <c r="F61" s="12" t="s">
        <v>299</v>
      </c>
      <c r="G61" s="257" t="s">
        <v>238</v>
      </c>
      <c r="H61" s="47" t="s">
        <v>291</v>
      </c>
      <c r="I61" s="47" t="s">
        <v>291</v>
      </c>
      <c r="J61" s="257">
        <v>3.3</v>
      </c>
      <c r="K61" s="257">
        <v>3.3</v>
      </c>
      <c r="L61" s="260" t="s">
        <v>245</v>
      </c>
      <c r="M61" s="291">
        <v>100</v>
      </c>
      <c r="N61" s="296">
        <v>20</v>
      </c>
      <c r="O61" s="57" t="s">
        <v>239</v>
      </c>
    </row>
    <row r="62" spans="1:16" ht="9.75" customHeight="1" x14ac:dyDescent="0.2">
      <c r="A62" s="453"/>
      <c r="B62" s="531"/>
      <c r="C62" s="518"/>
      <c r="D62" s="269"/>
      <c r="E62" s="268"/>
      <c r="F62" s="12" t="s">
        <v>300</v>
      </c>
      <c r="G62" s="257" t="s">
        <v>238</v>
      </c>
      <c r="H62" s="47" t="s">
        <v>291</v>
      </c>
      <c r="I62" s="47" t="s">
        <v>291</v>
      </c>
      <c r="J62" s="257" t="s">
        <v>301</v>
      </c>
      <c r="K62" s="257" t="s">
        <v>301</v>
      </c>
      <c r="L62" s="260" t="s">
        <v>302</v>
      </c>
      <c r="M62" s="291" t="s">
        <v>287</v>
      </c>
      <c r="N62" s="296">
        <v>50</v>
      </c>
      <c r="O62" s="57" t="s">
        <v>239</v>
      </c>
      <c r="P62" s="298"/>
    </row>
    <row r="63" spans="1:16" ht="9.75" customHeight="1" x14ac:dyDescent="0.2">
      <c r="A63" s="454"/>
      <c r="B63" s="532"/>
      <c r="C63" s="518"/>
      <c r="D63" s="269"/>
      <c r="E63" s="268"/>
      <c r="F63" s="14" t="s">
        <v>303</v>
      </c>
      <c r="G63" s="257" t="s">
        <v>238</v>
      </c>
      <c r="H63" s="47" t="s">
        <v>291</v>
      </c>
      <c r="I63" s="47" t="s">
        <v>291</v>
      </c>
      <c r="J63" s="13">
        <v>2.7</v>
      </c>
      <c r="K63" s="15">
        <v>2.7</v>
      </c>
      <c r="L63" s="94">
        <v>25</v>
      </c>
      <c r="M63" s="291">
        <v>50</v>
      </c>
      <c r="N63" s="296">
        <v>50</v>
      </c>
      <c r="O63" s="52" t="s">
        <v>239</v>
      </c>
      <c r="P63" s="299"/>
    </row>
    <row r="64" spans="1:16" ht="9.75" customHeight="1" x14ac:dyDescent="0.2">
      <c r="A64" s="452" t="s">
        <v>40</v>
      </c>
      <c r="B64" s="455" t="s">
        <v>41</v>
      </c>
      <c r="C64" s="518"/>
      <c r="D64" s="483">
        <f>L5</f>
        <v>40.907947095729995</v>
      </c>
      <c r="E64" s="464">
        <v>30</v>
      </c>
      <c r="F64" s="44" t="s">
        <v>304</v>
      </c>
      <c r="G64" s="45" t="s">
        <v>238</v>
      </c>
      <c r="H64" s="45" t="s">
        <v>160</v>
      </c>
      <c r="I64" s="45" t="s">
        <v>160</v>
      </c>
      <c r="J64" s="45">
        <v>2</v>
      </c>
      <c r="K64" s="57">
        <v>2</v>
      </c>
      <c r="L64" s="57" t="s">
        <v>273</v>
      </c>
      <c r="M64" s="284" t="s">
        <v>198</v>
      </c>
      <c r="N64" s="284">
        <v>40</v>
      </c>
      <c r="O64" s="57" t="s">
        <v>243</v>
      </c>
      <c r="P64" s="299"/>
    </row>
    <row r="65" spans="1:16" ht="9.75" customHeight="1" x14ac:dyDescent="0.2">
      <c r="A65" s="453"/>
      <c r="B65" s="456"/>
      <c r="C65" s="518"/>
      <c r="D65" s="484"/>
      <c r="E65" s="485"/>
      <c r="F65" s="56" t="s">
        <v>305</v>
      </c>
      <c r="G65" s="57" t="s">
        <v>238</v>
      </c>
      <c r="H65" s="57" t="s">
        <v>160</v>
      </c>
      <c r="I65" s="57" t="s">
        <v>160</v>
      </c>
      <c r="J65" s="57">
        <v>2</v>
      </c>
      <c r="K65" s="57">
        <v>2</v>
      </c>
      <c r="L65" s="57" t="s">
        <v>273</v>
      </c>
      <c r="M65" s="285">
        <v>5</v>
      </c>
      <c r="N65" s="285">
        <v>15</v>
      </c>
      <c r="O65" s="57" t="s">
        <v>243</v>
      </c>
      <c r="P65" s="299"/>
    </row>
    <row r="66" spans="1:16" ht="11.25" customHeight="1" x14ac:dyDescent="0.2">
      <c r="A66" s="453"/>
      <c r="B66" s="456"/>
      <c r="C66" s="518"/>
      <c r="D66" s="484"/>
      <c r="E66" s="485"/>
      <c r="F66" s="56" t="s">
        <v>306</v>
      </c>
      <c r="G66" s="57" t="s">
        <v>238</v>
      </c>
      <c r="H66" s="57" t="s">
        <v>160</v>
      </c>
      <c r="I66" s="57" t="s">
        <v>160</v>
      </c>
      <c r="J66" s="57">
        <v>2</v>
      </c>
      <c r="K66" s="57">
        <v>2</v>
      </c>
      <c r="L66" s="57" t="s">
        <v>273</v>
      </c>
      <c r="M66" s="285">
        <v>50</v>
      </c>
      <c r="N66" s="285" t="s">
        <v>198</v>
      </c>
      <c r="O66" s="57" t="s">
        <v>243</v>
      </c>
      <c r="P66" s="299"/>
    </row>
    <row r="67" spans="1:16" ht="11.25" customHeight="1" x14ac:dyDescent="0.2">
      <c r="A67" s="453"/>
      <c r="B67" s="456"/>
      <c r="C67" s="518"/>
      <c r="D67" s="484"/>
      <c r="E67" s="485"/>
      <c r="F67" s="56" t="s">
        <v>307</v>
      </c>
      <c r="G67" s="57" t="s">
        <v>238</v>
      </c>
      <c r="H67" s="57" t="s">
        <v>160</v>
      </c>
      <c r="I67" s="57" t="s">
        <v>160</v>
      </c>
      <c r="J67" s="57">
        <v>2</v>
      </c>
      <c r="K67" s="57">
        <v>2</v>
      </c>
      <c r="L67" s="57">
        <v>25</v>
      </c>
      <c r="M67" s="285">
        <v>50</v>
      </c>
      <c r="N67" s="285">
        <v>50</v>
      </c>
      <c r="O67" s="57" t="s">
        <v>243</v>
      </c>
      <c r="P67" s="299"/>
    </row>
    <row r="68" spans="1:16" ht="11.25" customHeight="1" x14ac:dyDescent="0.2">
      <c r="A68" s="453"/>
      <c r="B68" s="456"/>
      <c r="C68" s="518"/>
      <c r="D68" s="484"/>
      <c r="E68" s="486"/>
      <c r="F68" s="56" t="s">
        <v>308</v>
      </c>
      <c r="G68" s="57" t="s">
        <v>238</v>
      </c>
      <c r="H68" s="57" t="s">
        <v>160</v>
      </c>
      <c r="I68" s="57" t="s">
        <v>160</v>
      </c>
      <c r="J68" s="57">
        <v>2</v>
      </c>
      <c r="K68" s="57">
        <v>2</v>
      </c>
      <c r="L68" s="57" t="s">
        <v>273</v>
      </c>
      <c r="M68" s="285" t="s">
        <v>198</v>
      </c>
      <c r="N68" s="285" t="s">
        <v>198</v>
      </c>
      <c r="O68" s="57" t="s">
        <v>243</v>
      </c>
      <c r="P68" s="298"/>
    </row>
    <row r="69" spans="1:16" ht="11.25" customHeight="1" x14ac:dyDescent="0.2">
      <c r="A69" s="452" t="s">
        <v>42</v>
      </c>
      <c r="B69" s="455" t="s">
        <v>43</v>
      </c>
      <c r="C69" s="518"/>
      <c r="D69" s="469"/>
      <c r="E69" s="461"/>
      <c r="F69" s="22"/>
      <c r="G69" s="11"/>
      <c r="H69" s="11"/>
      <c r="I69" s="11"/>
      <c r="J69" s="11"/>
      <c r="K69" s="11"/>
      <c r="L69" s="11"/>
      <c r="M69" s="300"/>
      <c r="N69" s="300"/>
      <c r="O69" s="11"/>
    </row>
    <row r="70" spans="1:16" ht="11.25" customHeight="1" x14ac:dyDescent="0.2">
      <c r="A70" s="453"/>
      <c r="B70" s="456"/>
      <c r="C70" s="518"/>
      <c r="D70" s="470"/>
      <c r="E70" s="462"/>
      <c r="F70" s="12"/>
      <c r="G70" s="257"/>
      <c r="H70" s="257"/>
      <c r="I70" s="257"/>
      <c r="J70" s="257"/>
      <c r="K70" s="257"/>
      <c r="L70" s="257"/>
      <c r="M70" s="301"/>
      <c r="N70" s="301"/>
      <c r="O70" s="257"/>
    </row>
    <row r="71" spans="1:16" ht="11.25" customHeight="1" x14ac:dyDescent="0.2">
      <c r="A71" s="453"/>
      <c r="B71" s="456"/>
      <c r="C71" s="518"/>
      <c r="D71" s="470"/>
      <c r="E71" s="462"/>
      <c r="F71" s="12"/>
      <c r="G71" s="257"/>
      <c r="H71" s="257"/>
      <c r="I71" s="257"/>
      <c r="J71" s="257"/>
      <c r="K71" s="257"/>
      <c r="L71" s="257"/>
      <c r="M71" s="301"/>
      <c r="N71" s="301"/>
      <c r="O71" s="257"/>
    </row>
    <row r="72" spans="1:16" ht="27" customHeight="1" x14ac:dyDescent="0.2">
      <c r="A72" s="454"/>
      <c r="B72" s="457"/>
      <c r="C72" s="520"/>
      <c r="D72" s="471"/>
      <c r="E72" s="463"/>
      <c r="F72" s="16"/>
      <c r="G72" s="258"/>
      <c r="H72" s="258"/>
      <c r="I72" s="258"/>
      <c r="J72" s="258"/>
      <c r="K72" s="258"/>
      <c r="L72" s="258"/>
      <c r="M72" s="302"/>
      <c r="N72" s="303"/>
      <c r="O72" s="258"/>
    </row>
    <row r="73" spans="1:16" ht="11.25" customHeight="1" x14ac:dyDescent="0.2">
      <c r="A73" s="472" t="s">
        <v>19</v>
      </c>
      <c r="B73" s="473"/>
      <c r="C73" s="272" t="s">
        <v>72</v>
      </c>
      <c r="D73" s="476" t="s">
        <v>71</v>
      </c>
      <c r="E73" s="477"/>
      <c r="F73" s="467" t="s">
        <v>20</v>
      </c>
      <c r="G73" s="467" t="s">
        <v>21</v>
      </c>
      <c r="H73" s="467" t="s">
        <v>22</v>
      </c>
      <c r="I73" s="467" t="s">
        <v>23</v>
      </c>
      <c r="J73" s="467" t="s">
        <v>54</v>
      </c>
      <c r="K73" s="467" t="s">
        <v>24</v>
      </c>
      <c r="L73" s="467" t="s">
        <v>309</v>
      </c>
      <c r="M73" s="487" t="s">
        <v>236</v>
      </c>
      <c r="N73" s="487" t="s">
        <v>237</v>
      </c>
      <c r="O73" s="513" t="s">
        <v>55</v>
      </c>
    </row>
    <row r="74" spans="1:16" ht="12" customHeight="1" thickBot="1" x14ac:dyDescent="0.25">
      <c r="A74" s="474"/>
      <c r="B74" s="475"/>
      <c r="C74" s="267" t="s">
        <v>26</v>
      </c>
      <c r="D74" s="78" t="s">
        <v>26</v>
      </c>
      <c r="E74" s="21" t="s">
        <v>18</v>
      </c>
      <c r="F74" s="468"/>
      <c r="G74" s="468"/>
      <c r="H74" s="468"/>
      <c r="I74" s="468"/>
      <c r="J74" s="468"/>
      <c r="K74" s="468"/>
      <c r="L74" s="468"/>
      <c r="M74" s="488"/>
      <c r="N74" s="488"/>
      <c r="O74" s="514"/>
    </row>
    <row r="75" spans="1:16" ht="9.75" customHeight="1" thickBot="1" x14ac:dyDescent="0.25">
      <c r="A75" s="534" t="s">
        <v>44</v>
      </c>
      <c r="B75" s="535"/>
      <c r="C75" s="81">
        <f>((C9*0.15))+(C9*0.03)</f>
        <v>113.28354580355997</v>
      </c>
      <c r="D75" s="82">
        <f>C75</f>
        <v>113.28354580355997</v>
      </c>
      <c r="E75" s="29"/>
      <c r="F75" s="68"/>
      <c r="G75" s="80"/>
      <c r="H75" s="521"/>
      <c r="I75" s="521"/>
      <c r="J75" s="521"/>
      <c r="K75" s="521"/>
      <c r="L75" s="521"/>
      <c r="M75" s="521"/>
      <c r="N75" s="521"/>
      <c r="O75" s="522"/>
    </row>
    <row r="76" spans="1:16" ht="9.75" customHeight="1" x14ac:dyDescent="0.2">
      <c r="A76" s="452" t="s">
        <v>45</v>
      </c>
      <c r="B76" s="455" t="s">
        <v>46</v>
      </c>
      <c r="C76" s="533"/>
      <c r="D76" s="83"/>
      <c r="E76" s="464">
        <v>30</v>
      </c>
      <c r="F76" s="46" t="s">
        <v>310</v>
      </c>
      <c r="G76" s="47" t="s">
        <v>238</v>
      </c>
      <c r="H76" s="47" t="s">
        <v>291</v>
      </c>
      <c r="I76" s="47" t="s">
        <v>291</v>
      </c>
      <c r="J76" s="47" t="s">
        <v>311</v>
      </c>
      <c r="K76" s="47" t="s">
        <v>311</v>
      </c>
      <c r="L76" s="47" t="s">
        <v>312</v>
      </c>
      <c r="M76" s="291" t="s">
        <v>313</v>
      </c>
      <c r="N76" s="296">
        <v>6</v>
      </c>
      <c r="O76" s="57" t="s">
        <v>239</v>
      </c>
    </row>
    <row r="77" spans="1:16" ht="9.75" customHeight="1" x14ac:dyDescent="0.2">
      <c r="A77" s="453"/>
      <c r="B77" s="456"/>
      <c r="C77" s="459"/>
      <c r="D77" s="84"/>
      <c r="E77" s="485"/>
      <c r="F77" s="54" t="s">
        <v>314</v>
      </c>
      <c r="G77" s="47" t="s">
        <v>238</v>
      </c>
      <c r="H77" s="47" t="s">
        <v>291</v>
      </c>
      <c r="I77" s="47" t="s">
        <v>291</v>
      </c>
      <c r="J77" s="55" t="s">
        <v>315</v>
      </c>
      <c r="K77" s="55" t="s">
        <v>315</v>
      </c>
      <c r="L77" s="55" t="s">
        <v>286</v>
      </c>
      <c r="M77" s="291" t="s">
        <v>295</v>
      </c>
      <c r="N77" s="296">
        <v>10</v>
      </c>
      <c r="O77" s="57" t="s">
        <v>239</v>
      </c>
    </row>
    <row r="78" spans="1:16" ht="9.75" customHeight="1" x14ac:dyDescent="0.2">
      <c r="A78" s="453"/>
      <c r="B78" s="456"/>
      <c r="C78" s="459"/>
      <c r="D78" s="84"/>
      <c r="E78" s="485"/>
      <c r="F78" s="46" t="s">
        <v>316</v>
      </c>
      <c r="G78" s="47" t="s">
        <v>238</v>
      </c>
      <c r="H78" s="47" t="s">
        <v>291</v>
      </c>
      <c r="I78" s="47" t="s">
        <v>291</v>
      </c>
      <c r="J78" s="47" t="s">
        <v>311</v>
      </c>
      <c r="K78" s="47" t="s">
        <v>311</v>
      </c>
      <c r="L78" s="47" t="s">
        <v>317</v>
      </c>
      <c r="M78" s="291" t="s">
        <v>286</v>
      </c>
      <c r="N78" s="296">
        <v>2</v>
      </c>
      <c r="O78" s="57" t="s">
        <v>239</v>
      </c>
    </row>
    <row r="79" spans="1:16" ht="9.75" customHeight="1" x14ac:dyDescent="0.2">
      <c r="A79" s="453"/>
      <c r="B79" s="456"/>
      <c r="C79" s="459"/>
      <c r="D79" s="84"/>
      <c r="E79" s="485"/>
      <c r="F79" s="46" t="s">
        <v>318</v>
      </c>
      <c r="G79" s="47" t="s">
        <v>238</v>
      </c>
      <c r="H79" s="47" t="s">
        <v>291</v>
      </c>
      <c r="I79" s="47" t="s">
        <v>291</v>
      </c>
      <c r="J79" s="47" t="s">
        <v>319</v>
      </c>
      <c r="K79" s="47" t="s">
        <v>319</v>
      </c>
      <c r="L79" s="47" t="s">
        <v>295</v>
      </c>
      <c r="M79" s="291" t="s">
        <v>320</v>
      </c>
      <c r="N79" s="296">
        <v>10</v>
      </c>
      <c r="O79" s="57" t="s">
        <v>239</v>
      </c>
    </row>
    <row r="80" spans="1:16" ht="9.75" customHeight="1" x14ac:dyDescent="0.2">
      <c r="A80" s="453"/>
      <c r="B80" s="456"/>
      <c r="C80" s="459"/>
      <c r="D80" s="84"/>
      <c r="E80" s="485"/>
      <c r="F80" s="46" t="s">
        <v>147</v>
      </c>
      <c r="G80" s="47" t="s">
        <v>238</v>
      </c>
      <c r="H80" s="47" t="s">
        <v>291</v>
      </c>
      <c r="I80" s="47" t="s">
        <v>291</v>
      </c>
      <c r="J80" s="47" t="s">
        <v>321</v>
      </c>
      <c r="K80" s="47" t="s">
        <v>321</v>
      </c>
      <c r="L80" s="97" t="s">
        <v>287</v>
      </c>
      <c r="M80" s="291" t="s">
        <v>322</v>
      </c>
      <c r="N80" s="296">
        <v>40</v>
      </c>
      <c r="O80" s="57" t="s">
        <v>239</v>
      </c>
    </row>
    <row r="81" spans="1:15" ht="9.75" customHeight="1" x14ac:dyDescent="0.2">
      <c r="A81" s="453"/>
      <c r="B81" s="456"/>
      <c r="C81" s="459"/>
      <c r="D81" s="84"/>
      <c r="E81" s="485"/>
      <c r="F81" s="46" t="s">
        <v>323</v>
      </c>
      <c r="G81" s="47" t="s">
        <v>238</v>
      </c>
      <c r="H81" s="47" t="s">
        <v>291</v>
      </c>
      <c r="I81" s="47" t="s">
        <v>291</v>
      </c>
      <c r="J81" s="47" t="s">
        <v>311</v>
      </c>
      <c r="K81" s="47" t="s">
        <v>311</v>
      </c>
      <c r="L81" s="97" t="s">
        <v>286</v>
      </c>
      <c r="M81" s="291" t="s">
        <v>313</v>
      </c>
      <c r="N81" s="296">
        <v>4</v>
      </c>
      <c r="O81" s="57" t="s">
        <v>239</v>
      </c>
    </row>
    <row r="82" spans="1:15" ht="9.75" customHeight="1" x14ac:dyDescent="0.2">
      <c r="A82" s="453"/>
      <c r="B82" s="456"/>
      <c r="C82" s="459"/>
      <c r="D82" s="84"/>
      <c r="E82" s="485"/>
      <c r="F82" s="46" t="s">
        <v>149</v>
      </c>
      <c r="G82" s="47" t="s">
        <v>238</v>
      </c>
      <c r="H82" s="47" t="s">
        <v>291</v>
      </c>
      <c r="I82" s="47" t="s">
        <v>291</v>
      </c>
      <c r="J82" s="47" t="s">
        <v>324</v>
      </c>
      <c r="K82" s="47" t="s">
        <v>324</v>
      </c>
      <c r="L82" s="97" t="s">
        <v>325</v>
      </c>
      <c r="M82" s="291" t="s">
        <v>287</v>
      </c>
      <c r="N82" s="296">
        <v>5</v>
      </c>
      <c r="O82" s="57" t="s">
        <v>239</v>
      </c>
    </row>
    <row r="83" spans="1:15" ht="9.75" customHeight="1" x14ac:dyDescent="0.2">
      <c r="A83" s="453"/>
      <c r="B83" s="456"/>
      <c r="C83" s="459"/>
      <c r="D83" s="84"/>
      <c r="E83" s="485"/>
      <c r="F83" s="46" t="s">
        <v>326</v>
      </c>
      <c r="G83" s="47" t="s">
        <v>238</v>
      </c>
      <c r="H83" s="47" t="s">
        <v>291</v>
      </c>
      <c r="I83" s="47" t="s">
        <v>291</v>
      </c>
      <c r="J83" s="47" t="s">
        <v>321</v>
      </c>
      <c r="K83" s="47" t="s">
        <v>321</v>
      </c>
      <c r="L83" s="97" t="s">
        <v>327</v>
      </c>
      <c r="M83" s="291" t="s">
        <v>198</v>
      </c>
      <c r="N83" s="296">
        <v>50</v>
      </c>
      <c r="O83" s="57" t="s">
        <v>239</v>
      </c>
    </row>
    <row r="84" spans="1:15" ht="9.75" customHeight="1" x14ac:dyDescent="0.2">
      <c r="A84" s="453"/>
      <c r="B84" s="456"/>
      <c r="C84" s="459"/>
      <c r="D84" s="84"/>
      <c r="E84" s="485"/>
      <c r="F84" s="46"/>
      <c r="G84" s="47"/>
      <c r="H84" s="47"/>
      <c r="I84" s="47"/>
      <c r="J84" s="47"/>
      <c r="K84" s="47"/>
      <c r="L84" s="97"/>
      <c r="M84" s="304"/>
      <c r="N84" s="304"/>
      <c r="O84" s="47"/>
    </row>
    <row r="85" spans="1:15" ht="9.75" customHeight="1" x14ac:dyDescent="0.2">
      <c r="A85" s="454"/>
      <c r="B85" s="457"/>
      <c r="C85" s="460"/>
      <c r="D85" s="85"/>
      <c r="E85" s="486"/>
      <c r="F85" s="42"/>
      <c r="G85" s="43"/>
      <c r="H85" s="43"/>
      <c r="I85" s="43"/>
      <c r="J85" s="43"/>
      <c r="K85" s="43"/>
      <c r="L85" s="98"/>
      <c r="M85" s="297"/>
      <c r="N85" s="297"/>
      <c r="O85" s="43"/>
    </row>
    <row r="86" spans="1:15" ht="9.75" customHeight="1" x14ac:dyDescent="0.2">
      <c r="A86" s="452" t="s">
        <v>47</v>
      </c>
      <c r="B86" s="455" t="s">
        <v>48</v>
      </c>
      <c r="C86" s="458"/>
      <c r="D86" s="83"/>
      <c r="E86" s="461">
        <v>230</v>
      </c>
      <c r="F86" s="58" t="s">
        <v>328</v>
      </c>
      <c r="G86" s="47" t="s">
        <v>238</v>
      </c>
      <c r="H86" s="47" t="s">
        <v>291</v>
      </c>
      <c r="I86" s="47" t="s">
        <v>291</v>
      </c>
      <c r="J86" s="59">
        <v>0.67</v>
      </c>
      <c r="K86" s="59">
        <v>0.67</v>
      </c>
      <c r="L86" s="50" t="s">
        <v>329</v>
      </c>
      <c r="M86" s="293" t="s">
        <v>198</v>
      </c>
      <c r="N86" s="296">
        <v>10</v>
      </c>
      <c r="O86" s="57" t="s">
        <v>239</v>
      </c>
    </row>
    <row r="87" spans="1:15" ht="9.75" customHeight="1" x14ac:dyDescent="0.2">
      <c r="A87" s="453"/>
      <c r="B87" s="456"/>
      <c r="C87" s="459"/>
      <c r="D87" s="84"/>
      <c r="E87" s="462"/>
      <c r="F87" s="58" t="s">
        <v>330</v>
      </c>
      <c r="G87" s="47" t="s">
        <v>238</v>
      </c>
      <c r="H87" s="47" t="s">
        <v>291</v>
      </c>
      <c r="I87" s="47" t="s">
        <v>291</v>
      </c>
      <c r="J87" s="59" t="s">
        <v>324</v>
      </c>
      <c r="K87" s="59" t="s">
        <v>324</v>
      </c>
      <c r="L87" s="97" t="s">
        <v>295</v>
      </c>
      <c r="M87" s="293" t="s">
        <v>320</v>
      </c>
      <c r="N87" s="296">
        <v>10</v>
      </c>
      <c r="O87" s="57" t="s">
        <v>239</v>
      </c>
    </row>
    <row r="88" spans="1:15" ht="9.75" customHeight="1" x14ac:dyDescent="0.2">
      <c r="A88" s="453"/>
      <c r="B88" s="456"/>
      <c r="C88" s="459"/>
      <c r="D88" s="84"/>
      <c r="E88" s="462"/>
      <c r="F88" s="58" t="s">
        <v>331</v>
      </c>
      <c r="G88" s="47" t="s">
        <v>238</v>
      </c>
      <c r="H88" s="47" t="s">
        <v>291</v>
      </c>
      <c r="I88" s="47" t="s">
        <v>291</v>
      </c>
      <c r="J88" s="59" t="s">
        <v>324</v>
      </c>
      <c r="K88" s="59" t="s">
        <v>324</v>
      </c>
      <c r="L88" s="97" t="s">
        <v>332</v>
      </c>
      <c r="M88" s="293" t="s">
        <v>286</v>
      </c>
      <c r="N88" s="296">
        <v>10</v>
      </c>
      <c r="O88" s="57" t="s">
        <v>239</v>
      </c>
    </row>
    <row r="89" spans="1:15" ht="9.75" customHeight="1" x14ac:dyDescent="0.2">
      <c r="A89" s="453"/>
      <c r="B89" s="456"/>
      <c r="C89" s="459"/>
      <c r="D89" s="84"/>
      <c r="E89" s="462"/>
      <c r="F89" s="58" t="s">
        <v>163</v>
      </c>
      <c r="G89" s="47" t="s">
        <v>238</v>
      </c>
      <c r="H89" s="47" t="s">
        <v>291</v>
      </c>
      <c r="I89" s="47" t="s">
        <v>291</v>
      </c>
      <c r="J89" s="59" t="s">
        <v>333</v>
      </c>
      <c r="K89" s="59" t="s">
        <v>333</v>
      </c>
      <c r="L89" s="97" t="s">
        <v>295</v>
      </c>
      <c r="M89" s="293" t="s">
        <v>320</v>
      </c>
      <c r="N89" s="296">
        <v>10</v>
      </c>
      <c r="O89" s="57" t="s">
        <v>239</v>
      </c>
    </row>
    <row r="90" spans="1:15" ht="9.75" customHeight="1" x14ac:dyDescent="0.2">
      <c r="A90" s="453"/>
      <c r="B90" s="456"/>
      <c r="C90" s="459"/>
      <c r="D90" s="84"/>
      <c r="E90" s="462"/>
      <c r="F90" s="58" t="s">
        <v>164</v>
      </c>
      <c r="G90" s="47" t="s">
        <v>238</v>
      </c>
      <c r="H90" s="47" t="s">
        <v>291</v>
      </c>
      <c r="I90" s="47" t="s">
        <v>291</v>
      </c>
      <c r="J90" s="59" t="s">
        <v>334</v>
      </c>
      <c r="K90" s="59" t="s">
        <v>334</v>
      </c>
      <c r="L90" s="97" t="s">
        <v>335</v>
      </c>
      <c r="M90" s="293">
        <v>10</v>
      </c>
      <c r="N90" s="296" t="s">
        <v>198</v>
      </c>
      <c r="O90" s="57" t="s">
        <v>239</v>
      </c>
    </row>
    <row r="91" spans="1:15" ht="9.75" customHeight="1" x14ac:dyDescent="0.2">
      <c r="A91" s="453"/>
      <c r="B91" s="456"/>
      <c r="C91" s="459"/>
      <c r="D91" s="84"/>
      <c r="E91" s="462"/>
      <c r="F91" s="58" t="s">
        <v>166</v>
      </c>
      <c r="G91" s="47" t="s">
        <v>238</v>
      </c>
      <c r="H91" s="47" t="s">
        <v>291</v>
      </c>
      <c r="I91" s="47" t="s">
        <v>291</v>
      </c>
      <c r="J91" s="59">
        <v>0.67</v>
      </c>
      <c r="K91" s="59">
        <v>0.67</v>
      </c>
      <c r="L91" s="97" t="s">
        <v>329</v>
      </c>
      <c r="M91" s="293">
        <v>10</v>
      </c>
      <c r="N91" s="296" t="s">
        <v>198</v>
      </c>
      <c r="O91" s="57" t="s">
        <v>239</v>
      </c>
    </row>
    <row r="92" spans="1:15" ht="9.75" customHeight="1" x14ac:dyDescent="0.2">
      <c r="A92" s="453"/>
      <c r="B92" s="456"/>
      <c r="C92" s="459"/>
      <c r="D92" s="84"/>
      <c r="E92" s="462"/>
      <c r="F92" s="58" t="s">
        <v>165</v>
      </c>
      <c r="G92" s="47" t="s">
        <v>238</v>
      </c>
      <c r="H92" s="47" t="s">
        <v>291</v>
      </c>
      <c r="I92" s="47" t="s">
        <v>291</v>
      </c>
      <c r="J92" s="59" t="s">
        <v>311</v>
      </c>
      <c r="K92" s="59" t="s">
        <v>311</v>
      </c>
      <c r="L92" s="97" t="s">
        <v>302</v>
      </c>
      <c r="M92" s="293" t="s">
        <v>287</v>
      </c>
      <c r="N92" s="296">
        <v>20</v>
      </c>
      <c r="O92" s="57" t="s">
        <v>239</v>
      </c>
    </row>
    <row r="93" spans="1:15" ht="9.75" customHeight="1" x14ac:dyDescent="0.2">
      <c r="A93" s="453"/>
      <c r="B93" s="456"/>
      <c r="C93" s="459"/>
      <c r="D93" s="84"/>
      <c r="E93" s="462"/>
      <c r="F93" s="58" t="s">
        <v>167</v>
      </c>
      <c r="G93" s="47" t="s">
        <v>238</v>
      </c>
      <c r="H93" s="47" t="s">
        <v>291</v>
      </c>
      <c r="I93" s="47" t="s">
        <v>291</v>
      </c>
      <c r="J93" s="59" t="s">
        <v>321</v>
      </c>
      <c r="K93" s="59" t="s">
        <v>321</v>
      </c>
      <c r="L93" s="47" t="s">
        <v>336</v>
      </c>
      <c r="M93" s="293" t="s">
        <v>287</v>
      </c>
      <c r="N93" s="296">
        <v>10</v>
      </c>
      <c r="O93" s="57" t="s">
        <v>239</v>
      </c>
    </row>
    <row r="94" spans="1:15" ht="9.75" customHeight="1" x14ac:dyDescent="0.2">
      <c r="A94" s="453"/>
      <c r="B94" s="456"/>
      <c r="C94" s="459"/>
      <c r="D94" s="84"/>
      <c r="E94" s="462"/>
      <c r="F94" s="58" t="s">
        <v>337</v>
      </c>
      <c r="G94" s="47" t="s">
        <v>238</v>
      </c>
      <c r="H94" s="47" t="s">
        <v>291</v>
      </c>
      <c r="I94" s="47" t="s">
        <v>291</v>
      </c>
      <c r="J94" s="59">
        <v>3</v>
      </c>
      <c r="K94" s="59">
        <v>3</v>
      </c>
      <c r="L94" s="47" t="s">
        <v>338</v>
      </c>
      <c r="M94" s="293" t="s">
        <v>198</v>
      </c>
      <c r="N94" s="296" t="s">
        <v>198</v>
      </c>
      <c r="O94" s="57" t="s">
        <v>239</v>
      </c>
    </row>
    <row r="95" spans="1:15" ht="9.75" customHeight="1" x14ac:dyDescent="0.2">
      <c r="A95" s="453"/>
      <c r="B95" s="456"/>
      <c r="C95" s="459"/>
      <c r="D95" s="84"/>
      <c r="E95" s="462"/>
      <c r="F95" s="58" t="s">
        <v>168</v>
      </c>
      <c r="G95" s="47" t="s">
        <v>238</v>
      </c>
      <c r="H95" s="47" t="s">
        <v>291</v>
      </c>
      <c r="I95" s="47" t="s">
        <v>291</v>
      </c>
      <c r="J95" s="59" t="s">
        <v>311</v>
      </c>
      <c r="K95" s="59" t="s">
        <v>311</v>
      </c>
      <c r="L95" s="47" t="s">
        <v>317</v>
      </c>
      <c r="M95" s="293" t="s">
        <v>286</v>
      </c>
      <c r="N95" s="296">
        <v>10</v>
      </c>
      <c r="O95" s="57" t="s">
        <v>239</v>
      </c>
    </row>
    <row r="96" spans="1:15" ht="9.75" customHeight="1" x14ac:dyDescent="0.2">
      <c r="A96" s="453"/>
      <c r="B96" s="456"/>
      <c r="C96" s="459"/>
      <c r="D96" s="84"/>
      <c r="E96" s="462"/>
      <c r="F96" s="58" t="s">
        <v>169</v>
      </c>
      <c r="G96" s="47" t="s">
        <v>238</v>
      </c>
      <c r="H96" s="47" t="s">
        <v>291</v>
      </c>
      <c r="I96" s="47" t="s">
        <v>291</v>
      </c>
      <c r="J96" s="59">
        <v>2</v>
      </c>
      <c r="K96" s="59">
        <v>2</v>
      </c>
      <c r="L96" s="47" t="s">
        <v>339</v>
      </c>
      <c r="M96" s="293" t="s">
        <v>198</v>
      </c>
      <c r="N96" s="296">
        <v>10</v>
      </c>
      <c r="O96" s="57" t="s">
        <v>239</v>
      </c>
    </row>
    <row r="97" spans="1:16" ht="9.75" customHeight="1" x14ac:dyDescent="0.2">
      <c r="A97" s="453"/>
      <c r="B97" s="456"/>
      <c r="C97" s="459"/>
      <c r="D97" s="84"/>
      <c r="E97" s="462"/>
      <c r="F97" s="58" t="s">
        <v>340</v>
      </c>
      <c r="G97" s="47" t="s">
        <v>238</v>
      </c>
      <c r="H97" s="47" t="s">
        <v>291</v>
      </c>
      <c r="I97" s="47" t="s">
        <v>291</v>
      </c>
      <c r="J97" s="59" t="s">
        <v>341</v>
      </c>
      <c r="K97" s="59" t="s">
        <v>341</v>
      </c>
      <c r="L97" s="47" t="s">
        <v>302</v>
      </c>
      <c r="M97" s="293" t="s">
        <v>297</v>
      </c>
      <c r="N97" s="296">
        <v>20</v>
      </c>
      <c r="O97" s="57" t="s">
        <v>239</v>
      </c>
    </row>
    <row r="98" spans="1:16" ht="9.75" customHeight="1" x14ac:dyDescent="0.2">
      <c r="A98" s="453"/>
      <c r="B98" s="456"/>
      <c r="C98" s="459"/>
      <c r="D98" s="84"/>
      <c r="E98" s="462"/>
      <c r="F98" s="58" t="s">
        <v>342</v>
      </c>
      <c r="G98" s="47" t="s">
        <v>238</v>
      </c>
      <c r="H98" s="47" t="s">
        <v>291</v>
      </c>
      <c r="I98" s="47" t="s">
        <v>291</v>
      </c>
      <c r="J98" s="59">
        <v>0.33</v>
      </c>
      <c r="K98" s="59">
        <v>0.33</v>
      </c>
      <c r="L98" s="47" t="s">
        <v>242</v>
      </c>
      <c r="M98" s="293" t="s">
        <v>198</v>
      </c>
      <c r="N98" s="296">
        <v>10</v>
      </c>
      <c r="O98" s="57" t="s">
        <v>239</v>
      </c>
    </row>
    <row r="99" spans="1:16" ht="9.75" customHeight="1" x14ac:dyDescent="0.2">
      <c r="A99" s="453"/>
      <c r="B99" s="456"/>
      <c r="C99" s="459"/>
      <c r="D99" s="84"/>
      <c r="E99" s="462"/>
      <c r="F99" s="58" t="s">
        <v>343</v>
      </c>
      <c r="G99" s="47" t="s">
        <v>238</v>
      </c>
      <c r="H99" s="47" t="s">
        <v>291</v>
      </c>
      <c r="I99" s="47" t="s">
        <v>291</v>
      </c>
      <c r="J99" s="59">
        <v>1</v>
      </c>
      <c r="K99" s="59">
        <v>1</v>
      </c>
      <c r="L99" s="47">
        <v>5</v>
      </c>
      <c r="M99" s="293">
        <v>50</v>
      </c>
      <c r="N99" s="296">
        <v>10</v>
      </c>
      <c r="O99" s="57" t="s">
        <v>239</v>
      </c>
    </row>
    <row r="100" spans="1:16" ht="9.75" customHeight="1" x14ac:dyDescent="0.2">
      <c r="A100" s="453"/>
      <c r="B100" s="456"/>
      <c r="C100" s="459"/>
      <c r="D100" s="84"/>
      <c r="E100" s="462"/>
      <c r="F100" s="58"/>
      <c r="G100" s="59"/>
      <c r="H100" s="59"/>
      <c r="I100" s="59"/>
      <c r="J100" s="59"/>
      <c r="K100" s="59"/>
      <c r="L100" s="59"/>
      <c r="M100" s="305"/>
      <c r="N100" s="305"/>
      <c r="O100" s="47"/>
    </row>
    <row r="101" spans="1:16" ht="9.75" customHeight="1" x14ac:dyDescent="0.2">
      <c r="A101" s="454"/>
      <c r="B101" s="457"/>
      <c r="C101" s="460"/>
      <c r="D101" s="85"/>
      <c r="E101" s="463"/>
      <c r="F101" s="51"/>
      <c r="G101" s="52"/>
      <c r="H101" s="52"/>
      <c r="I101" s="52"/>
      <c r="J101" s="52"/>
      <c r="K101" s="52"/>
      <c r="L101" s="60"/>
      <c r="M101" s="306"/>
      <c r="N101" s="287"/>
      <c r="O101" s="52"/>
    </row>
    <row r="102" spans="1:16" ht="9.75" customHeight="1" x14ac:dyDescent="0.2">
      <c r="A102" s="455" t="s">
        <v>49</v>
      </c>
      <c r="B102" s="455" t="s">
        <v>344</v>
      </c>
      <c r="C102" s="270"/>
      <c r="D102" s="84"/>
      <c r="E102" s="464"/>
      <c r="F102" s="58"/>
      <c r="G102" s="59"/>
      <c r="H102" s="59"/>
      <c r="I102" s="59"/>
      <c r="J102" s="59"/>
      <c r="K102" s="59"/>
      <c r="L102" s="45"/>
      <c r="M102" s="293"/>
      <c r="N102" s="293"/>
      <c r="O102" s="57"/>
      <c r="P102" s="99"/>
    </row>
    <row r="103" spans="1:16" ht="9.75" customHeight="1" x14ac:dyDescent="0.2">
      <c r="A103" s="456"/>
      <c r="B103" s="456"/>
      <c r="C103" s="270"/>
      <c r="D103" s="84"/>
      <c r="E103" s="465"/>
      <c r="F103" s="58"/>
      <c r="G103" s="59"/>
      <c r="H103" s="59"/>
      <c r="I103" s="59"/>
      <c r="J103" s="59"/>
      <c r="K103" s="59"/>
      <c r="L103" s="47"/>
      <c r="M103" s="293"/>
      <c r="N103" s="293"/>
      <c r="O103" s="57"/>
    </row>
    <row r="104" spans="1:16" ht="9.75" customHeight="1" x14ac:dyDescent="0.2">
      <c r="A104" s="456"/>
      <c r="B104" s="456"/>
      <c r="C104" s="270"/>
      <c r="D104" s="84"/>
      <c r="E104" s="465"/>
      <c r="F104" s="58"/>
      <c r="G104" s="59"/>
      <c r="H104" s="59"/>
      <c r="I104" s="59"/>
      <c r="J104" s="59"/>
      <c r="K104" s="59"/>
      <c r="L104" s="47"/>
      <c r="M104" s="293"/>
      <c r="N104" s="293"/>
      <c r="O104" s="57"/>
    </row>
    <row r="105" spans="1:16" ht="9.75" customHeight="1" x14ac:dyDescent="0.2">
      <c r="A105" s="456"/>
      <c r="B105" s="456"/>
      <c r="C105" s="270"/>
      <c r="D105" s="84"/>
      <c r="E105" s="466"/>
      <c r="F105" s="58"/>
      <c r="G105" s="59"/>
      <c r="H105" s="59"/>
      <c r="I105" s="59"/>
      <c r="J105" s="59"/>
      <c r="K105" s="59"/>
      <c r="L105" s="52"/>
      <c r="M105" s="293"/>
      <c r="N105" s="293"/>
      <c r="O105" s="52"/>
    </row>
    <row r="106" spans="1:16" ht="9.75" customHeight="1" x14ac:dyDescent="0.2">
      <c r="A106" s="452" t="s">
        <v>51</v>
      </c>
      <c r="B106" s="455" t="s">
        <v>52</v>
      </c>
      <c r="C106" s="458"/>
      <c r="D106" s="83"/>
      <c r="E106" s="464">
        <v>30</v>
      </c>
      <c r="F106" s="61" t="s">
        <v>345</v>
      </c>
      <c r="G106" s="86" t="s">
        <v>238</v>
      </c>
      <c r="H106" s="86" t="s">
        <v>160</v>
      </c>
      <c r="I106" s="86" t="s">
        <v>160</v>
      </c>
      <c r="J106" s="86">
        <v>0.01</v>
      </c>
      <c r="K106" s="86">
        <v>0.01</v>
      </c>
      <c r="L106" s="50">
        <v>0.05</v>
      </c>
      <c r="M106" s="307" t="s">
        <v>346</v>
      </c>
      <c r="N106" s="308">
        <v>0.05</v>
      </c>
      <c r="O106" s="57" t="s">
        <v>243</v>
      </c>
    </row>
    <row r="107" spans="1:16" ht="9.75" customHeight="1" x14ac:dyDescent="0.2">
      <c r="A107" s="453"/>
      <c r="B107" s="456"/>
      <c r="C107" s="459"/>
      <c r="D107" s="84"/>
      <c r="E107" s="485"/>
      <c r="F107" s="58"/>
      <c r="G107" s="59"/>
      <c r="H107" s="59"/>
      <c r="I107" s="59"/>
      <c r="J107" s="59"/>
      <c r="K107" s="59"/>
      <c r="L107" s="47"/>
      <c r="M107" s="304"/>
      <c r="N107" s="305"/>
      <c r="O107" s="47"/>
    </row>
    <row r="108" spans="1:16" ht="9.75" customHeight="1" x14ac:dyDescent="0.2">
      <c r="A108" s="453"/>
      <c r="B108" s="456"/>
      <c r="C108" s="459"/>
      <c r="D108" s="84"/>
      <c r="E108" s="485"/>
      <c r="F108" s="58"/>
      <c r="G108" s="59"/>
      <c r="H108" s="59"/>
      <c r="I108" s="59"/>
      <c r="J108" s="59"/>
      <c r="K108" s="59"/>
      <c r="L108" s="59"/>
      <c r="M108" s="309"/>
      <c r="N108" s="305"/>
      <c r="O108" s="47"/>
    </row>
    <row r="109" spans="1:16" ht="9.75" customHeight="1" x14ac:dyDescent="0.2">
      <c r="A109" s="453"/>
      <c r="B109" s="456"/>
      <c r="C109" s="459"/>
      <c r="D109" s="84"/>
      <c r="E109" s="485"/>
      <c r="F109" s="58"/>
      <c r="G109" s="59"/>
      <c r="H109" s="59"/>
      <c r="I109" s="59"/>
      <c r="J109" s="59"/>
      <c r="K109" s="59"/>
      <c r="L109" s="59"/>
      <c r="M109" s="305"/>
      <c r="N109" s="305"/>
      <c r="O109" s="47"/>
    </row>
    <row r="110" spans="1:16" ht="9.75" customHeight="1" x14ac:dyDescent="0.2">
      <c r="A110" s="454"/>
      <c r="B110" s="457"/>
      <c r="C110" s="460"/>
      <c r="D110" s="85"/>
      <c r="E110" s="486"/>
      <c r="F110" s="62"/>
      <c r="G110" s="63"/>
      <c r="H110" s="63"/>
      <c r="I110" s="63"/>
      <c r="J110" s="63"/>
      <c r="K110" s="63"/>
      <c r="L110" s="63"/>
      <c r="M110" s="310"/>
      <c r="N110" s="310"/>
      <c r="O110" s="43"/>
    </row>
    <row r="111" spans="1:16" ht="9.75" customHeight="1" x14ac:dyDescent="0.2">
      <c r="A111" s="87"/>
      <c r="B111" s="87"/>
      <c r="C111" s="69"/>
      <c r="D111" s="69"/>
      <c r="E111" s="67"/>
      <c r="P111" s="311"/>
    </row>
    <row r="112" spans="1:16" ht="9.75" customHeight="1" x14ac:dyDescent="0.2">
      <c r="A112" s="87"/>
      <c r="B112" s="87"/>
      <c r="C112" s="69"/>
      <c r="D112" s="69"/>
      <c r="E112" s="67"/>
      <c r="P112" s="311"/>
    </row>
    <row r="113" spans="1:16" ht="9.75" customHeight="1" thickBot="1" x14ac:dyDescent="0.25">
      <c r="A113" s="87"/>
      <c r="B113" s="87" t="s">
        <v>53</v>
      </c>
      <c r="C113" s="69"/>
      <c r="D113" s="69"/>
      <c r="E113" s="67"/>
      <c r="P113" s="311"/>
    </row>
    <row r="114" spans="1:16" ht="9.75" customHeight="1" thickBot="1" x14ac:dyDescent="0.25">
      <c r="A114" s="87"/>
      <c r="B114" s="87" t="s">
        <v>73</v>
      </c>
      <c r="C114" s="88">
        <f>SUM(C14:C75)</f>
        <v>629.35303224199981</v>
      </c>
      <c r="D114" s="89"/>
      <c r="E114" s="67"/>
      <c r="P114" s="311"/>
    </row>
    <row r="115" spans="1:16" ht="9.75" customHeight="1" thickBot="1" x14ac:dyDescent="0.25">
      <c r="A115" s="87"/>
      <c r="B115" s="87" t="s">
        <v>74</v>
      </c>
      <c r="C115" s="88">
        <f>E15+E20+E42+E60+E64+E76+E86+E102+E106</f>
        <v>1230</v>
      </c>
      <c r="D115" s="69"/>
      <c r="E115" s="67"/>
      <c r="P115" s="311"/>
    </row>
    <row r="116" spans="1:16" ht="9.75" customHeight="1" x14ac:dyDescent="0.2">
      <c r="A116" s="87"/>
      <c r="B116" s="87"/>
      <c r="C116" s="89"/>
      <c r="D116" s="69"/>
      <c r="E116" s="67"/>
      <c r="P116" s="311"/>
    </row>
    <row r="117" spans="1:16" ht="9.75" customHeight="1" x14ac:dyDescent="0.2">
      <c r="B117" s="33" t="s">
        <v>347</v>
      </c>
      <c r="C117" s="33"/>
      <c r="D117" s="33"/>
    </row>
    <row r="118" spans="1:16" ht="9.75" customHeight="1" x14ac:dyDescent="0.2">
      <c r="B118" s="312" t="s">
        <v>348</v>
      </c>
      <c r="C118" s="33"/>
      <c r="D118" s="33"/>
    </row>
    <row r="119" spans="1:16" ht="9.75" customHeight="1" x14ac:dyDescent="0.2">
      <c r="B119" s="312" t="s">
        <v>349</v>
      </c>
      <c r="C119" s="312"/>
      <c r="D119" s="312"/>
      <c r="E119" s="312"/>
      <c r="F119" s="312"/>
      <c r="G119" s="312"/>
      <c r="H119" s="312"/>
      <c r="I119" s="312"/>
      <c r="J119" s="312"/>
      <c r="K119" s="312"/>
      <c r="L119" s="312"/>
      <c r="M119" s="312"/>
      <c r="N119" s="312"/>
      <c r="O119" s="312"/>
    </row>
    <row r="120" spans="1:16" ht="9.75" customHeight="1" x14ac:dyDescent="0.2">
      <c r="B120" s="539" t="s">
        <v>350</v>
      </c>
      <c r="C120" s="540"/>
      <c r="D120" s="540"/>
      <c r="E120" s="540"/>
      <c r="F120" s="540"/>
      <c r="G120" s="540"/>
      <c r="H120" s="540"/>
      <c r="I120" s="540"/>
      <c r="J120" s="540"/>
      <c r="K120" s="540"/>
      <c r="L120" s="313"/>
      <c r="M120" s="313"/>
      <c r="N120" s="313"/>
      <c r="O120" s="313"/>
    </row>
    <row r="121" spans="1:16" ht="9.75" customHeight="1" x14ac:dyDescent="0.2">
      <c r="B121" s="539" t="s">
        <v>351</v>
      </c>
      <c r="C121" s="540"/>
      <c r="D121" s="540"/>
      <c r="E121" s="540"/>
      <c r="F121" s="540"/>
      <c r="G121" s="540"/>
      <c r="H121" s="313"/>
      <c r="I121" s="313"/>
      <c r="J121" s="313"/>
      <c r="K121" s="313"/>
      <c r="L121" s="313"/>
      <c r="M121" s="313"/>
      <c r="N121" s="313"/>
      <c r="O121" s="313"/>
    </row>
    <row r="122" spans="1:16" ht="9.75" customHeight="1" x14ac:dyDescent="0.2">
      <c r="B122" s="536" t="s">
        <v>352</v>
      </c>
      <c r="C122" s="536"/>
      <c r="O122" s="311"/>
    </row>
    <row r="123" spans="1:16" ht="9.75" customHeight="1" x14ac:dyDescent="0.2">
      <c r="B123" s="33" t="s">
        <v>353</v>
      </c>
    </row>
    <row r="124" spans="1:16" ht="9.75" customHeight="1" x14ac:dyDescent="0.2">
      <c r="B124" s="33" t="s">
        <v>354</v>
      </c>
    </row>
    <row r="125" spans="1:16" ht="9.75" customHeight="1" x14ac:dyDescent="0.2">
      <c r="B125" s="33" t="s">
        <v>355</v>
      </c>
    </row>
    <row r="126" spans="1:16" ht="9.75" customHeight="1" x14ac:dyDescent="0.2">
      <c r="B126" s="33" t="s">
        <v>356</v>
      </c>
    </row>
    <row r="127" spans="1:16" ht="9.75" customHeight="1" x14ac:dyDescent="0.2">
      <c r="B127" s="33" t="s">
        <v>357</v>
      </c>
    </row>
    <row r="128" spans="1:16" ht="9.75" customHeight="1" x14ac:dyDescent="0.2">
      <c r="B128" s="96"/>
    </row>
    <row r="129" spans="2:12" ht="9.75" customHeight="1" x14ac:dyDescent="0.25">
      <c r="B129" s="537"/>
      <c r="C129" s="538"/>
      <c r="D129" s="538"/>
      <c r="E129" s="538"/>
      <c r="F129" s="538"/>
      <c r="G129" s="538"/>
      <c r="H129" s="538"/>
      <c r="I129" s="538"/>
      <c r="J129" s="538"/>
      <c r="K129" s="538"/>
      <c r="L129" s="538"/>
    </row>
  </sheetData>
  <protectedRanges>
    <protectedRange sqref="C3:E4 I3 C10:D10 F9:G10 E69:E71 E14 E16:E42 F69:O72 F84:O85 F56:O56 F107:O110 F100:O105 E75:E102 E104:E106" name="Range1_2"/>
    <protectedRange sqref="C7:E7" name="Range1_1_1"/>
    <protectedRange password="CDC0" sqref="H6" name="Range1_2_1_1"/>
    <protectedRange sqref="D15" name="Range1_2_2"/>
    <protectedRange sqref="F20:F41" name="Range1_4"/>
    <protectedRange sqref="G20:G41" name="Range1_5"/>
    <protectedRange sqref="H20:H41" name="Range1_6"/>
    <protectedRange sqref="I44:I49 I51:I55 I20:I42" name="Range1_7"/>
    <protectedRange sqref="J20:K41" name="Range1_8"/>
    <protectedRange sqref="L20:L41" name="Range1_9"/>
    <protectedRange sqref="O20:O41" name="Range1_10"/>
    <protectedRange sqref="F42:F55" name="Range1_12"/>
    <protectedRange sqref="G42:G55" name="Range1_13"/>
    <protectedRange sqref="H43:I43 H42 H50:I50 H44:H49 H51:H55" name="Range1_14"/>
    <protectedRange sqref="J42:K55" name="Range1_15"/>
    <protectedRange sqref="L42:L55" name="Range1_16"/>
    <protectedRange sqref="O106 O42:O55 O57:O68 O76:O83 O86:O99" name="Range1_17"/>
    <protectedRange sqref="E64:E68" name="Range1_19"/>
    <protectedRange sqref="F57:F63" name="Range1_20"/>
    <protectedRange sqref="G57:G63" name="Range1_21"/>
    <protectedRange sqref="J57:K63" name="Range1_23"/>
    <protectedRange sqref="L57:L63" name="Range1_24"/>
    <protectedRange sqref="F76:F83" name="Range1_3"/>
    <protectedRange sqref="G76:G83" name="Range1_11"/>
    <protectedRange sqref="H57:I63 H76:I83 H86:I99" name="Range1_18"/>
    <protectedRange sqref="J76:K83" name="Range1_26"/>
    <protectedRange sqref="L76:L83" name="Range1_27"/>
    <protectedRange sqref="F86:F99" name="Range1_29"/>
    <protectedRange sqref="G86:G99" name="Range1_30"/>
    <protectedRange sqref="J86:K99" name="Range1_32"/>
    <protectedRange sqref="L86:L99" name="Range1_33"/>
    <protectedRange sqref="G106:I106" name="Range1_35"/>
    <protectedRange sqref="J106:K106" name="Range1_36"/>
    <protectedRange sqref="L106" name="Range1_37"/>
    <protectedRange sqref="C6:E6" name="Range1_1_2"/>
  </protectedRanges>
  <mergeCells count="84">
    <mergeCell ref="B122:C122"/>
    <mergeCell ref="B129:L129"/>
    <mergeCell ref="B106:B110"/>
    <mergeCell ref="C106:C110"/>
    <mergeCell ref="E106:E110"/>
    <mergeCell ref="B120:K120"/>
    <mergeCell ref="B121:G121"/>
    <mergeCell ref="H75:O75"/>
    <mergeCell ref="A76:A85"/>
    <mergeCell ref="B76:B85"/>
    <mergeCell ref="C76:C85"/>
    <mergeCell ref="E76:E85"/>
    <mergeCell ref="A75:B75"/>
    <mergeCell ref="K73:K74"/>
    <mergeCell ref="L73:L74"/>
    <mergeCell ref="M73:M74"/>
    <mergeCell ref="N73:N74"/>
    <mergeCell ref="O73:O74"/>
    <mergeCell ref="N12:N13"/>
    <mergeCell ref="O12:O13"/>
    <mergeCell ref="A14:A19"/>
    <mergeCell ref="C14:C72"/>
    <mergeCell ref="H14:O14"/>
    <mergeCell ref="E16:E19"/>
    <mergeCell ref="A20:A41"/>
    <mergeCell ref="B20:B41"/>
    <mergeCell ref="D20:D41"/>
    <mergeCell ref="E20:E41"/>
    <mergeCell ref="A42:A56"/>
    <mergeCell ref="B42:B56"/>
    <mergeCell ref="D42:D56"/>
    <mergeCell ref="E42:E56"/>
    <mergeCell ref="A57:A63"/>
    <mergeCell ref="B57:B63"/>
    <mergeCell ref="A6:B6"/>
    <mergeCell ref="C6:E6"/>
    <mergeCell ref="A7:B7"/>
    <mergeCell ref="C7:E7"/>
    <mergeCell ref="A3:B3"/>
    <mergeCell ref="C3:F3"/>
    <mergeCell ref="A4:B4"/>
    <mergeCell ref="C4:E4"/>
    <mergeCell ref="A5:B5"/>
    <mergeCell ref="C5:E5"/>
    <mergeCell ref="G7:K7"/>
    <mergeCell ref="A9:B9"/>
    <mergeCell ref="C9:E9"/>
    <mergeCell ref="A10:B10"/>
    <mergeCell ref="C10:E10"/>
    <mergeCell ref="A8:B8"/>
    <mergeCell ref="C8:E8"/>
    <mergeCell ref="L12:L13"/>
    <mergeCell ref="M12:M13"/>
    <mergeCell ref="F12:F13"/>
    <mergeCell ref="G12:G13"/>
    <mergeCell ref="H12:H13"/>
    <mergeCell ref="I12:I13"/>
    <mergeCell ref="J12:J13"/>
    <mergeCell ref="K12:K13"/>
    <mergeCell ref="A12:B13"/>
    <mergeCell ref="D12:E12"/>
    <mergeCell ref="A64:A68"/>
    <mergeCell ref="B64:B68"/>
    <mergeCell ref="D64:D68"/>
    <mergeCell ref="E64:E68"/>
    <mergeCell ref="A69:A72"/>
    <mergeCell ref="B69:B72"/>
    <mergeCell ref="D69:D72"/>
    <mergeCell ref="E69:E72"/>
    <mergeCell ref="A73:B74"/>
    <mergeCell ref="D73:E73"/>
    <mergeCell ref="F73:F74"/>
    <mergeCell ref="G73:G74"/>
    <mergeCell ref="H73:H74"/>
    <mergeCell ref="I73:I74"/>
    <mergeCell ref="J73:J74"/>
    <mergeCell ref="A106:A110"/>
    <mergeCell ref="A86:A101"/>
    <mergeCell ref="B86:B101"/>
    <mergeCell ref="C86:C101"/>
    <mergeCell ref="E86:E101"/>
    <mergeCell ref="A102:A105"/>
    <mergeCell ref="B102:B105"/>
    <mergeCell ref="E102:E105"/>
  </mergeCells>
  <hyperlinks>
    <hyperlink ref="L7" r:id="rId1" display="Sampling levels and frequencies"/>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9F9E5F38-967E-4079-B628-A4CF402D6D29}"/>
</file>

<file path=customXml/itemProps2.xml><?xml version="1.0" encoding="utf-8"?>
<ds:datastoreItem xmlns:ds="http://schemas.openxmlformats.org/officeDocument/2006/customXml" ds:itemID="{05518349-5270-48FA-AE48-ED2931B03C23}"/>
</file>

<file path=customXml/itemProps3.xml><?xml version="1.0" encoding="utf-8"?>
<ds:datastoreItem xmlns:ds="http://schemas.openxmlformats.org/officeDocument/2006/customXml" ds:itemID="{C3BA02C7-4634-4834-8108-4008710381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vt:lpstr>
      <vt:lpstr>Aquaculture - finfish</vt:lpstr>
      <vt:lpstr>Bovine Milk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2018-06-25T22:59:36Z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